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ort\Dropbox\0000 RED DIAMOND HOME LOANS 8 19 2019\INVESTOR PACKAGES_APPROVALS\VA INFO\ENTITLEMENT WORKSHEET CALCULATOR\"/>
    </mc:Choice>
  </mc:AlternateContent>
  <xr:revisionPtr revIDLastSave="0" documentId="8_{4ECCA357-1281-48C6-A7D8-D17D96D79A5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VA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17" i="1" s="1"/>
  <c r="H21" i="1" s="1"/>
  <c r="H25" i="1" s="1"/>
  <c r="H33" i="1" l="1"/>
  <c r="H36" i="1" s="1"/>
  <c r="H39" i="1" s="1"/>
  <c r="H42" i="1" s="1"/>
  <c r="I54" i="1" l="1"/>
  <c r="I55" i="1" s="1"/>
  <c r="I47" i="1"/>
  <c r="I49" i="1" s="1"/>
</calcChain>
</file>

<file path=xl/sharedStrings.xml><?xml version="1.0" encoding="utf-8"?>
<sst xmlns="http://schemas.openxmlformats.org/spreadsheetml/2006/main" count="79" uniqueCount="72">
  <si>
    <t>To be used for VA Purchase and Full Refinance Transactions</t>
  </si>
  <si>
    <t>(This form does not apply to VA IRRRLs)</t>
  </si>
  <si>
    <t>Loan Number:</t>
  </si>
  <si>
    <t>Borrower Name:</t>
  </si>
  <si>
    <t>Sales Price</t>
  </si>
  <si>
    <t>Notice of Value</t>
  </si>
  <si>
    <t>County &amp; state name:</t>
  </si>
  <si>
    <t>County guaranty limit:</t>
  </si>
  <si>
    <t xml:space="preserve">(B) County guaranty limit x 25% = </t>
  </si>
  <si>
    <t xml:space="preserve">(D) Guaranty/Entitlement Available x 4 = </t>
  </si>
  <si>
    <t>Requested Base Loan Amount</t>
  </si>
  <si>
    <t>(F)</t>
  </si>
  <si>
    <t>If:</t>
  </si>
  <si>
    <t>(E) &gt;= (F), the base loan amount = Requested Base Loan Amount (F). Go to Section IV.</t>
  </si>
  <si>
    <t>(E) &lt; (F), completed the following calculations to determine the down payment/equity required</t>
  </si>
  <si>
    <t>loan amounts &lt;= $144,000</t>
  </si>
  <si>
    <t>refinance of a construction loan</t>
  </si>
  <si>
    <t>installment sales contract</t>
  </si>
  <si>
    <t>certain assumed loans</t>
  </si>
  <si>
    <t>∙</t>
  </si>
  <si>
    <t>total loan amount</t>
  </si>
  <si>
    <t>The maximum entitlement amount remains the same for the entire calendar year January 1 - December 31</t>
  </si>
  <si>
    <t>The funding fee may be added to the base loan amount OR it may be paid in cash.</t>
  </si>
  <si>
    <t>Equity is defined as the positive difference between the lesser of the SP or NOV and the new base loan</t>
  </si>
  <si>
    <t>amount</t>
  </si>
  <si>
    <r>
      <rPr>
        <b/>
        <u/>
        <sz val="12"/>
        <color indexed="8"/>
        <rFont val="Times New Roman"/>
        <family val="1"/>
      </rPr>
      <t>Section II</t>
    </r>
    <r>
      <rPr>
        <u/>
        <sz val="12"/>
        <color indexed="8"/>
        <rFont val="Times New Roman"/>
        <family val="1"/>
      </rPr>
      <t xml:space="preserve"> - Borrower's Available Guaranty/Entitlement</t>
    </r>
  </si>
  <si>
    <r>
      <rPr>
        <b/>
        <u/>
        <sz val="12"/>
        <color indexed="8"/>
        <rFont val="Times New Roman"/>
        <family val="1"/>
      </rPr>
      <t>Section III</t>
    </r>
    <r>
      <rPr>
        <u/>
        <sz val="12"/>
        <color indexed="8"/>
        <rFont val="Times New Roman"/>
        <family val="1"/>
      </rPr>
      <t xml:space="preserve"> - Maximum Base Loan Amount</t>
    </r>
  </si>
  <si>
    <r>
      <rPr>
        <b/>
        <u/>
        <sz val="12"/>
        <color indexed="8"/>
        <rFont val="Times New Roman"/>
        <family val="1"/>
      </rPr>
      <t>Section V</t>
    </r>
    <r>
      <rPr>
        <u/>
        <sz val="12"/>
        <color indexed="8"/>
        <rFont val="Times New Roman"/>
        <family val="1"/>
      </rPr>
      <t xml:space="preserve"> - Total Loan Amount Calculation (including financed funding fee)</t>
    </r>
  </si>
  <si>
    <t xml:space="preserve">(C) </t>
  </si>
  <si>
    <t>(D)</t>
  </si>
  <si>
    <t>Guaranty/Entitlement Available</t>
  </si>
  <si>
    <t xml:space="preserve">(A) </t>
  </si>
  <si>
    <t xml:space="preserve">(B) </t>
  </si>
  <si>
    <t>(E)</t>
  </si>
  <si>
    <t>(G)</t>
  </si>
  <si>
    <t>Base loan amount</t>
  </si>
  <si>
    <t>(I)</t>
  </si>
  <si>
    <t>(D) Guaranty/Entitlement Available =</t>
  </si>
  <si>
    <t>Required down payment</t>
  </si>
  <si>
    <t>(H)</t>
  </si>
  <si>
    <t xml:space="preserve">(G) Required guaranty/entitlement and down payment - </t>
  </si>
  <si>
    <r>
      <rPr>
        <b/>
        <u/>
        <sz val="12"/>
        <color indexed="8"/>
        <rFont val="Times New Roman"/>
        <family val="1"/>
      </rPr>
      <t>Section IV</t>
    </r>
    <r>
      <rPr>
        <u/>
        <sz val="12"/>
        <color indexed="8"/>
        <rFont val="Times New Roman"/>
        <family val="1"/>
      </rPr>
      <t xml:space="preserve"> - Minimum 25% Coverage Required for GNMA</t>
    </r>
  </si>
  <si>
    <r>
      <rPr>
        <u/>
        <sz val="12"/>
        <color indexed="8"/>
        <rFont val="Times New Roman"/>
        <family val="1"/>
      </rPr>
      <t>Note:</t>
    </r>
    <r>
      <rPr>
        <sz val="12"/>
        <color indexed="8"/>
        <rFont val="Times New Roman"/>
        <family val="1"/>
      </rPr>
      <t xml:space="preserve"> Total loan amount cannot exceed $1,500,000.</t>
    </r>
  </si>
  <si>
    <r>
      <rPr>
        <b/>
        <u/>
        <sz val="12"/>
        <color indexed="8"/>
        <rFont val="Times New Roman"/>
        <family val="1"/>
      </rPr>
      <t>Section VI</t>
    </r>
    <r>
      <rPr>
        <u/>
        <sz val="12"/>
        <color indexed="8"/>
        <rFont val="Times New Roman"/>
        <family val="1"/>
      </rPr>
      <t xml:space="preserve"> - Additional comments</t>
    </r>
  </si>
  <si>
    <r>
      <rPr>
        <b/>
        <u/>
        <sz val="12"/>
        <color indexed="8"/>
        <rFont val="Times New Roman"/>
        <family val="1"/>
      </rPr>
      <t>Section I</t>
    </r>
    <r>
      <rPr>
        <u/>
        <sz val="12"/>
        <color indexed="8"/>
        <rFont val="Times New Roman"/>
        <family val="1"/>
      </rPr>
      <t xml:space="preserve"> - Enter the lesser of Sales Price or Notice of Value</t>
    </r>
  </si>
  <si>
    <t>Veteran Used Guaranty/Entitlement that will not be restored:</t>
  </si>
  <si>
    <t>(J)</t>
  </si>
  <si>
    <t>Equity</t>
  </si>
  <si>
    <t>(K)</t>
  </si>
  <si>
    <t>Financed Funding Fee:</t>
  </si>
  <si>
    <t>Other Comments:</t>
  </si>
  <si>
    <r>
      <t>Maximum Guaranty/Entitlement</t>
    </r>
    <r>
      <rPr>
        <i/>
        <vertAlign val="superscript"/>
        <sz val="12"/>
        <color indexed="8"/>
        <rFont val="Times New Roman"/>
        <family val="1"/>
      </rPr>
      <t>1</t>
    </r>
  </si>
  <si>
    <t>(C) Maximum Guaranty/Entitlement - Entitlement that will not be restored:</t>
  </si>
  <si>
    <t>(Must be 25% or more.)</t>
  </si>
  <si>
    <t xml:space="preserve">(A) lesser of sales price/NOV = </t>
  </si>
  <si>
    <t>Required guaranty/entitlement and dn pmt</t>
  </si>
  <si>
    <t>VA Funding Fee Percentage</t>
  </si>
  <si>
    <t>VA Maximum Loan Amount Worksheet</t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</si>
  <si>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The maximum guaranty/entitlement is limited to $36,000 for:</t>
    </r>
  </si>
  <si>
    <r>
      <rPr>
        <b/>
        <sz val="11"/>
        <color indexed="8"/>
        <rFont val="Times New Roman"/>
        <family val="1"/>
      </rPr>
      <t>Note: </t>
    </r>
    <r>
      <rPr>
        <sz val="11"/>
        <color indexed="8"/>
        <rFont val="Times New Roman"/>
        <family val="1"/>
      </rPr>
      <t xml:space="preserve"> Maximum Refinance LTV = 90%.  Exceptions to the 90% continue to apply.  </t>
    </r>
  </si>
  <si>
    <t>(J) Base Loan Amount + (L) Financed Funding Fee =</t>
  </si>
  <si>
    <t>(L)</t>
  </si>
  <si>
    <t>(A) lesser of sales price/NOV - (J) Base Loan Amount =</t>
  </si>
  <si>
    <t>(K) Equity + (D) Borrower's available guaranty/entitlement divided by</t>
  </si>
  <si>
    <t>Max Base loan amount</t>
  </si>
  <si>
    <t>(A) Lesser of Sales Price/NOV - (H) Required down payment =</t>
  </si>
  <si>
    <t>Lesser of (F) Requested base loan amount or (I) Max base loan amount =</t>
  </si>
  <si>
    <t>County guaranty limit at  http://www.homeloans.va.gov/ls.htm</t>
  </si>
  <si>
    <t>Max Ln w/ 25% Guaranty &amp; $0 dn pmt/eqty</t>
  </si>
  <si>
    <t>(A) Lesser of Sales Price/NOV x 25% =</t>
  </si>
  <si>
    <r>
      <rPr>
        <b/>
        <sz val="11"/>
        <color indexed="8"/>
        <rFont val="Times New Roman"/>
        <family val="1"/>
      </rPr>
      <t>Note: </t>
    </r>
    <r>
      <rPr>
        <sz val="11"/>
        <color indexed="8"/>
        <rFont val="Times New Roman"/>
        <family val="1"/>
      </rPr>
      <t xml:space="preserve"> Maximum Refinance LTV = 90%.  Exceptions to 90% apply.  </t>
    </r>
  </si>
  <si>
    <t>CLTV requirements must be met whenever loan includes a second 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</si>
</sst>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0000000"/>
  </numFmts>
  <fonts count="21" x14ac:knownFonts="1">
    <font>
      <sz val="8"/>
      <color theme="1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12"/>
      <color indexed="8"/>
      <name val="Times New Roman"/>
      <family val="1"/>
    </font>
    <font>
      <strike/>
      <u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8"/>
      <color theme="10"/>
      <name val="Arial"/>
      <family val="2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44" fontId="9" fillId="2" borderId="1" xfId="1" applyFont="1" applyFill="1" applyBorder="1" applyProtection="1">
      <protection locked="0"/>
    </xf>
    <xf numFmtId="44" fontId="9" fillId="2" borderId="2" xfId="1" applyFont="1" applyFill="1" applyBorder="1" applyProtection="1">
      <protection locked="0"/>
    </xf>
    <xf numFmtId="49" fontId="9" fillId="0" borderId="0" xfId="0" applyNumberFormat="1" applyFont="1"/>
    <xf numFmtId="0" fontId="8" fillId="0" borderId="1" xfId="0" applyFont="1" applyBorder="1"/>
    <xf numFmtId="0" fontId="12" fillId="0" borderId="2" xfId="0" applyFont="1" applyBorder="1"/>
    <xf numFmtId="0" fontId="8" fillId="0" borderId="2" xfId="0" applyFont="1" applyBorder="1"/>
    <xf numFmtId="10" fontId="9" fillId="2" borderId="1" xfId="3" applyNumberFormat="1" applyFont="1" applyFill="1" applyBorder="1" applyProtection="1">
      <protection locked="0"/>
    </xf>
    <xf numFmtId="7" fontId="9" fillId="2" borderId="1" xfId="1" applyNumberFormat="1" applyFont="1" applyFill="1" applyBorder="1" applyProtection="1">
      <protection locked="0"/>
    </xf>
    <xf numFmtId="165" fontId="9" fillId="2" borderId="1" xfId="0" applyNumberFormat="1" applyFont="1" applyFill="1" applyBorder="1" applyProtection="1">
      <protection locked="0"/>
    </xf>
    <xf numFmtId="0" fontId="9" fillId="3" borderId="3" xfId="0" applyFont="1" applyFill="1" applyBorder="1"/>
    <xf numFmtId="0" fontId="9" fillId="3" borderId="0" xfId="0" applyFont="1" applyFill="1"/>
    <xf numFmtId="44" fontId="9" fillId="3" borderId="1" xfId="1" applyFont="1" applyFill="1" applyBorder="1"/>
    <xf numFmtId="164" fontId="9" fillId="3" borderId="0" xfId="1" applyNumberFormat="1" applyFont="1" applyFill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1" xfId="0" applyFont="1" applyFill="1" applyBorder="1"/>
    <xf numFmtId="0" fontId="13" fillId="3" borderId="1" xfId="0" applyFont="1" applyFill="1" applyBorder="1"/>
    <xf numFmtId="0" fontId="13" fillId="3" borderId="6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8" fillId="3" borderId="3" xfId="0" applyFont="1" applyFill="1" applyBorder="1"/>
    <xf numFmtId="0" fontId="8" fillId="3" borderId="0" xfId="0" applyFont="1" applyFill="1"/>
    <xf numFmtId="0" fontId="20" fillId="3" borderId="0" xfId="2" applyFont="1" applyFill="1" applyAlignment="1" applyProtection="1"/>
    <xf numFmtId="164" fontId="9" fillId="3" borderId="0" xfId="1" applyNumberFormat="1" applyFont="1" applyFill="1" applyAlignment="1">
      <alignment horizontal="left"/>
    </xf>
    <xf numFmtId="0" fontId="8" fillId="3" borderId="4" xfId="0" applyFont="1" applyFill="1" applyBorder="1"/>
    <xf numFmtId="0" fontId="13" fillId="3" borderId="0" xfId="0" applyFont="1" applyFill="1"/>
    <xf numFmtId="0" fontId="13" fillId="3" borderId="4" xfId="0" applyFont="1" applyFill="1" applyBorder="1"/>
    <xf numFmtId="0" fontId="9" fillId="3" borderId="0" xfId="0" applyFont="1" applyFill="1" applyAlignment="1">
      <alignment horizontal="left"/>
    </xf>
    <xf numFmtId="0" fontId="9" fillId="3" borderId="8" xfId="0" applyFont="1" applyFill="1" applyBorder="1"/>
    <xf numFmtId="0" fontId="9" fillId="3" borderId="9" xfId="0" applyFont="1" applyFill="1" applyBorder="1"/>
    <xf numFmtId="164" fontId="9" fillId="3" borderId="8" xfId="1" applyNumberFormat="1" applyFont="1" applyFill="1" applyBorder="1"/>
    <xf numFmtId="164" fontId="9" fillId="3" borderId="1" xfId="1" applyNumberFormat="1" applyFont="1" applyFill="1" applyBorder="1"/>
    <xf numFmtId="0" fontId="9" fillId="3" borderId="6" xfId="0" applyFont="1" applyFill="1" applyBorder="1"/>
    <xf numFmtId="0" fontId="3" fillId="3" borderId="7" xfId="0" applyFont="1" applyFill="1" applyBorder="1"/>
    <xf numFmtId="0" fontId="13" fillId="3" borderId="3" xfId="0" applyFont="1" applyFill="1" applyBorder="1"/>
    <xf numFmtId="0" fontId="2" fillId="3" borderId="3" xfId="0" applyFont="1" applyFill="1" applyBorder="1"/>
    <xf numFmtId="0" fontId="8" fillId="3" borderId="5" xfId="0" applyFont="1" applyFill="1" applyBorder="1"/>
    <xf numFmtId="0" fontId="8" fillId="3" borderId="1" xfId="0" applyFont="1" applyFill="1" applyBorder="1"/>
    <xf numFmtId="0" fontId="14" fillId="3" borderId="0" xfId="0" applyFont="1" applyFill="1"/>
    <xf numFmtId="0" fontId="14" fillId="3" borderId="4" xfId="0" applyFont="1" applyFill="1" applyBorder="1"/>
    <xf numFmtId="0" fontId="2" fillId="3" borderId="0" xfId="0" applyFont="1" applyFill="1"/>
    <xf numFmtId="0" fontId="8" fillId="3" borderId="6" xfId="0" applyFont="1" applyFill="1" applyBorder="1"/>
    <xf numFmtId="0" fontId="2" fillId="3" borderId="4" xfId="0" applyFont="1" applyFill="1" applyBorder="1"/>
    <xf numFmtId="0" fontId="13" fillId="3" borderId="8" xfId="0" applyFont="1" applyFill="1" applyBorder="1"/>
    <xf numFmtId="10" fontId="9" fillId="3" borderId="1" xfId="3" applyNumberFormat="1" applyFont="1" applyFill="1" applyBorder="1"/>
    <xf numFmtId="10" fontId="9" fillId="3" borderId="4" xfId="3" applyNumberFormat="1" applyFont="1" applyFill="1" applyBorder="1"/>
    <xf numFmtId="0" fontId="11" fillId="3" borderId="0" xfId="0" applyFont="1" applyFill="1"/>
    <xf numFmtId="44" fontId="9" fillId="3" borderId="2" xfId="1" applyFont="1" applyFill="1" applyBorder="1"/>
    <xf numFmtId="0" fontId="15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11" fillId="3" borderId="3" xfId="0" applyFont="1" applyFill="1" applyBorder="1"/>
    <xf numFmtId="0" fontId="17" fillId="3" borderId="0" xfId="0" applyFont="1" applyFill="1"/>
    <xf numFmtId="0" fontId="2" fillId="3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zoomScaleNormal="100" workbookViewId="0">
      <selection activeCell="H28" sqref="H28"/>
    </sheetView>
  </sheetViews>
  <sheetFormatPr defaultColWidth="9.33203125" defaultRowHeight="11.25" x14ac:dyDescent="0.2"/>
  <cols>
    <col min="1" max="1" width="4.33203125" style="1" customWidth="1"/>
    <col min="2" max="5" width="10.5" style="1" customWidth="1"/>
    <col min="6" max="6" width="10.83203125" style="1" customWidth="1"/>
    <col min="7" max="7" width="22.5" style="1" customWidth="1"/>
    <col min="8" max="8" width="18.83203125" style="1" customWidth="1"/>
    <col min="9" max="9" width="21.5" style="1" customWidth="1"/>
    <col min="10" max="10" width="8.83203125" style="1" customWidth="1"/>
    <col min="11" max="16384" width="9.33203125" style="1"/>
  </cols>
  <sheetData>
    <row r="1" spans="1:10" ht="18.75" x14ac:dyDescent="0.3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5.25" customHeight="1" x14ac:dyDescent="0.2"/>
    <row r="3" spans="1:10" ht="15.75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 x14ac:dyDescent="0.2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.75" customHeight="1" x14ac:dyDescent="0.2"/>
    <row r="6" spans="1:10" s="2" customFormat="1" ht="15.75" x14ac:dyDescent="0.25">
      <c r="A6" s="2" t="s">
        <v>3</v>
      </c>
      <c r="D6" s="57"/>
      <c r="E6" s="58"/>
      <c r="F6" s="58"/>
      <c r="H6" s="2" t="s">
        <v>2</v>
      </c>
      <c r="I6" s="12"/>
      <c r="J6" s="6"/>
    </row>
    <row r="7" spans="1:10" ht="7.5" customHeight="1" x14ac:dyDescent="0.2">
      <c r="H7" s="7"/>
      <c r="I7" s="7"/>
      <c r="J7" s="7"/>
    </row>
    <row r="8" spans="1:10" s="2" customFormat="1" ht="15.75" x14ac:dyDescent="0.25">
      <c r="A8" s="37" t="s">
        <v>44</v>
      </c>
      <c r="B8" s="23"/>
      <c r="C8" s="23"/>
      <c r="D8" s="23"/>
      <c r="E8" s="23"/>
      <c r="F8" s="23"/>
      <c r="G8" s="23"/>
      <c r="H8" s="51">
        <f>ROUNDDOWN(MIN(G9,G10),0)</f>
        <v>0</v>
      </c>
      <c r="I8" s="34" t="s">
        <v>31</v>
      </c>
      <c r="J8" s="33"/>
    </row>
    <row r="9" spans="1:10" s="2" customFormat="1" ht="15.75" x14ac:dyDescent="0.25">
      <c r="A9" s="13"/>
      <c r="B9" s="14" t="s">
        <v>4</v>
      </c>
      <c r="C9" s="14"/>
      <c r="D9" s="14"/>
      <c r="E9" s="14"/>
      <c r="F9" s="14"/>
      <c r="G9" s="4"/>
      <c r="H9" s="16"/>
      <c r="I9" s="14"/>
      <c r="J9" s="17"/>
    </row>
    <row r="10" spans="1:10" s="2" customFormat="1" ht="15.75" x14ac:dyDescent="0.25">
      <c r="A10" s="18"/>
      <c r="B10" s="19" t="s">
        <v>5</v>
      </c>
      <c r="C10" s="19"/>
      <c r="D10" s="19"/>
      <c r="E10" s="19"/>
      <c r="F10" s="19"/>
      <c r="G10" s="5"/>
      <c r="H10" s="35"/>
      <c r="I10" s="19"/>
      <c r="J10" s="36"/>
    </row>
    <row r="11" spans="1:10" s="3" customFormat="1" ht="7.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2" customFormat="1" ht="15.75" x14ac:dyDescent="0.25">
      <c r="A12" s="22" t="s">
        <v>25</v>
      </c>
      <c r="B12" s="23"/>
      <c r="C12" s="23"/>
      <c r="D12" s="23"/>
      <c r="E12" s="23"/>
      <c r="F12" s="23"/>
      <c r="G12" s="23"/>
      <c r="H12" s="23"/>
      <c r="I12" s="32"/>
      <c r="J12" s="33"/>
    </row>
    <row r="13" spans="1:10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8"/>
    </row>
    <row r="14" spans="1:10" s="2" customFormat="1" ht="15.75" x14ac:dyDescent="0.25">
      <c r="A14" s="13" t="s">
        <v>6</v>
      </c>
      <c r="B14" s="14"/>
      <c r="C14" s="14"/>
      <c r="D14" s="14"/>
      <c r="E14" s="14"/>
      <c r="F14" s="14"/>
      <c r="G14" s="14"/>
      <c r="H14" s="57"/>
      <c r="I14" s="58"/>
      <c r="J14" s="17"/>
    </row>
    <row r="15" spans="1:10" ht="15.75" customHeight="1" x14ac:dyDescent="0.25">
      <c r="A15" s="24"/>
      <c r="B15" s="26" t="s">
        <v>67</v>
      </c>
      <c r="C15" s="25"/>
      <c r="D15" s="25"/>
      <c r="E15" s="25"/>
      <c r="F15" s="25"/>
      <c r="G15" s="25"/>
      <c r="H15" s="25"/>
      <c r="I15" s="25"/>
      <c r="J15" s="28"/>
    </row>
    <row r="16" spans="1:10" s="2" customFormat="1" ht="15.75" x14ac:dyDescent="0.25">
      <c r="A16" s="13" t="s">
        <v>7</v>
      </c>
      <c r="B16" s="14"/>
      <c r="C16" s="14"/>
      <c r="D16" s="14"/>
      <c r="E16" s="14"/>
      <c r="F16" s="14"/>
      <c r="G16" s="14"/>
      <c r="H16" s="4"/>
      <c r="I16" s="16" t="s">
        <v>32</v>
      </c>
      <c r="J16" s="17"/>
    </row>
    <row r="17" spans="1:10" s="2" customFormat="1" ht="15.75" x14ac:dyDescent="0.25">
      <c r="A17" s="13" t="s">
        <v>8</v>
      </c>
      <c r="B17" s="14"/>
      <c r="C17" s="14"/>
      <c r="D17" s="14"/>
      <c r="E17" s="14"/>
      <c r="F17" s="14"/>
      <c r="G17" s="14"/>
      <c r="H17" s="15">
        <f>IF(H8&lt;144000.01,36000,H16*0.25)</f>
        <v>36000</v>
      </c>
      <c r="I17" s="16" t="s">
        <v>28</v>
      </c>
      <c r="J17" s="17"/>
    </row>
    <row r="18" spans="1:10" s="2" customFormat="1" ht="18.75" x14ac:dyDescent="0.25">
      <c r="A18" s="13"/>
      <c r="B18" s="14"/>
      <c r="C18" s="14"/>
      <c r="D18" s="14"/>
      <c r="E18" s="27"/>
      <c r="F18" s="27"/>
      <c r="G18" s="27"/>
      <c r="H18" s="29" t="s">
        <v>51</v>
      </c>
      <c r="I18" s="29"/>
      <c r="J18" s="30"/>
    </row>
    <row r="19" spans="1:10" ht="9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8"/>
    </row>
    <row r="20" spans="1:10" s="2" customFormat="1" ht="15.75" x14ac:dyDescent="0.25">
      <c r="A20" s="13" t="s">
        <v>45</v>
      </c>
      <c r="B20" s="14"/>
      <c r="C20" s="14"/>
      <c r="D20" s="14"/>
      <c r="E20" s="14"/>
      <c r="F20" s="14"/>
      <c r="G20" s="14"/>
      <c r="H20" s="11"/>
      <c r="I20" s="31"/>
      <c r="J20" s="17"/>
    </row>
    <row r="21" spans="1:10" s="2" customFormat="1" ht="15.75" x14ac:dyDescent="0.25">
      <c r="A21" s="13" t="s">
        <v>52</v>
      </c>
      <c r="B21" s="14"/>
      <c r="C21" s="14"/>
      <c r="D21" s="14"/>
      <c r="E21" s="14"/>
      <c r="F21" s="14"/>
      <c r="G21" s="14"/>
      <c r="H21" s="15">
        <f>H17-H20</f>
        <v>36000</v>
      </c>
      <c r="I21" s="16" t="s">
        <v>29</v>
      </c>
      <c r="J21" s="17"/>
    </row>
    <row r="22" spans="1:10" s="2" customFormat="1" ht="15.75" x14ac:dyDescent="0.25">
      <c r="A22" s="18"/>
      <c r="B22" s="19"/>
      <c r="C22" s="19"/>
      <c r="D22" s="19"/>
      <c r="E22" s="19"/>
      <c r="F22" s="19"/>
      <c r="G22" s="19"/>
      <c r="H22" s="20" t="s">
        <v>30</v>
      </c>
      <c r="I22" s="20"/>
      <c r="J22" s="21"/>
    </row>
    <row r="23" spans="1:10" ht="7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2" customFormat="1" ht="15.75" x14ac:dyDescent="0.25">
      <c r="A24" s="22" t="s">
        <v>26</v>
      </c>
      <c r="B24" s="23"/>
      <c r="C24" s="23"/>
      <c r="D24" s="23"/>
      <c r="E24" s="23"/>
      <c r="F24" s="23"/>
      <c r="G24" s="32"/>
      <c r="H24" s="32"/>
      <c r="I24" s="32"/>
      <c r="J24" s="33"/>
    </row>
    <row r="25" spans="1:10" s="2" customFormat="1" ht="21" customHeight="1" x14ac:dyDescent="0.25">
      <c r="A25" s="13" t="s">
        <v>9</v>
      </c>
      <c r="B25" s="14"/>
      <c r="C25" s="14"/>
      <c r="D25" s="14"/>
      <c r="E25" s="14"/>
      <c r="F25" s="14"/>
      <c r="G25" s="14"/>
      <c r="H25" s="15">
        <f>H21*4</f>
        <v>144000</v>
      </c>
      <c r="I25" s="27" t="s">
        <v>33</v>
      </c>
      <c r="J25" s="17"/>
    </row>
    <row r="26" spans="1:10" s="2" customFormat="1" ht="15.75" x14ac:dyDescent="0.25">
      <c r="A26" s="13"/>
      <c r="B26" s="14"/>
      <c r="C26" s="14"/>
      <c r="D26" s="14"/>
      <c r="E26" s="14"/>
      <c r="F26" s="14"/>
      <c r="G26" s="14"/>
      <c r="H26" s="42" t="s">
        <v>68</v>
      </c>
      <c r="I26" s="42"/>
      <c r="J26" s="43"/>
    </row>
    <row r="27" spans="1:10" ht="6.7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8"/>
    </row>
    <row r="28" spans="1:10" s="2" customFormat="1" ht="15.75" x14ac:dyDescent="0.25">
      <c r="A28" s="13" t="s">
        <v>10</v>
      </c>
      <c r="B28" s="14"/>
      <c r="C28" s="14"/>
      <c r="D28" s="14"/>
      <c r="E28" s="14"/>
      <c r="F28" s="14"/>
      <c r="G28" s="14"/>
      <c r="H28" s="4"/>
      <c r="I28" s="27" t="s">
        <v>11</v>
      </c>
      <c r="J28" s="17"/>
    </row>
    <row r="29" spans="1:10" ht="15" x14ac:dyDescent="0.25">
      <c r="A29" s="24"/>
      <c r="B29" s="25" t="s">
        <v>59</v>
      </c>
      <c r="C29" s="25"/>
      <c r="D29" s="25"/>
      <c r="E29" s="25"/>
      <c r="F29" s="25"/>
      <c r="G29" s="25"/>
      <c r="H29" s="25"/>
      <c r="I29" s="25"/>
      <c r="J29" s="28"/>
    </row>
    <row r="30" spans="1:10" s="2" customFormat="1" ht="15.75" x14ac:dyDescent="0.25">
      <c r="A30" s="38" t="s">
        <v>12</v>
      </c>
      <c r="B30" s="29" t="s">
        <v>13</v>
      </c>
      <c r="C30" s="29"/>
      <c r="D30" s="29"/>
      <c r="E30" s="29"/>
      <c r="F30" s="29"/>
      <c r="G30" s="29"/>
      <c r="H30" s="29"/>
      <c r="I30" s="29"/>
      <c r="J30" s="30"/>
    </row>
    <row r="31" spans="1:10" s="2" customFormat="1" ht="15.75" x14ac:dyDescent="0.25">
      <c r="A31" s="38"/>
      <c r="B31" s="29" t="s">
        <v>14</v>
      </c>
      <c r="C31" s="29"/>
      <c r="D31" s="29"/>
      <c r="E31" s="29"/>
      <c r="F31" s="29"/>
      <c r="G31" s="29"/>
      <c r="H31" s="29"/>
      <c r="I31" s="29"/>
      <c r="J31" s="30"/>
    </row>
    <row r="32" spans="1:10" ht="6.7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8"/>
    </row>
    <row r="33" spans="1:10" s="2" customFormat="1" ht="15.75" x14ac:dyDescent="0.25">
      <c r="A33" s="39" t="s">
        <v>69</v>
      </c>
      <c r="B33" s="14"/>
      <c r="C33" s="14"/>
      <c r="D33" s="14"/>
      <c r="E33" s="14"/>
      <c r="F33" s="14"/>
      <c r="G33" s="14"/>
      <c r="H33" s="15">
        <f>H8*0.25</f>
        <v>0</v>
      </c>
      <c r="I33" s="27" t="s">
        <v>34</v>
      </c>
      <c r="J33" s="17"/>
    </row>
    <row r="34" spans="1:10" s="2" customFormat="1" ht="15.75" x14ac:dyDescent="0.25">
      <c r="A34" s="13"/>
      <c r="B34" s="14"/>
      <c r="C34" s="14"/>
      <c r="D34" s="14"/>
      <c r="E34" s="14"/>
      <c r="F34" s="14"/>
      <c r="G34" s="14"/>
      <c r="H34" s="29" t="s">
        <v>55</v>
      </c>
      <c r="I34" s="29"/>
      <c r="J34" s="30"/>
    </row>
    <row r="35" spans="1:10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8"/>
    </row>
    <row r="36" spans="1:10" s="2" customFormat="1" ht="15.75" x14ac:dyDescent="0.25">
      <c r="A36" s="13" t="s">
        <v>40</v>
      </c>
      <c r="B36" s="14"/>
      <c r="C36" s="14"/>
      <c r="D36" s="14"/>
      <c r="E36" s="14"/>
      <c r="F36" s="14"/>
      <c r="G36" s="14"/>
      <c r="H36" s="15" t="str">
        <f>IF(H25&lt;H28,H33-H21,"N/A")</f>
        <v>N/A</v>
      </c>
      <c r="I36" s="27" t="s">
        <v>39</v>
      </c>
      <c r="J36" s="17"/>
    </row>
    <row r="37" spans="1:10" s="2" customFormat="1" ht="15.75" x14ac:dyDescent="0.25">
      <c r="A37" s="13"/>
      <c r="B37" s="14" t="s">
        <v>37</v>
      </c>
      <c r="C37" s="14"/>
      <c r="D37" s="14"/>
      <c r="E37" s="14"/>
      <c r="F37" s="14"/>
      <c r="G37" s="14"/>
      <c r="H37" s="29" t="s">
        <v>38</v>
      </c>
      <c r="I37" s="29"/>
      <c r="J37" s="30"/>
    </row>
    <row r="38" spans="1:10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8"/>
    </row>
    <row r="39" spans="1:10" s="2" customFormat="1" ht="15.75" x14ac:dyDescent="0.25">
      <c r="A39" s="39" t="s">
        <v>65</v>
      </c>
      <c r="B39" s="14"/>
      <c r="C39" s="14"/>
      <c r="D39" s="14"/>
      <c r="E39" s="14"/>
      <c r="F39" s="14"/>
      <c r="G39" s="14"/>
      <c r="H39" s="15" t="e">
        <f>ROUNDDOWN(H8-H36,0)</f>
        <v>#VALUE!</v>
      </c>
      <c r="I39" s="14" t="s">
        <v>36</v>
      </c>
      <c r="J39" s="17"/>
    </row>
    <row r="40" spans="1:10" s="2" customFormat="1" ht="15.75" x14ac:dyDescent="0.25">
      <c r="A40" s="13"/>
      <c r="B40" s="55" t="s">
        <v>70</v>
      </c>
      <c r="C40" s="14"/>
      <c r="D40" s="14"/>
      <c r="E40" s="14"/>
      <c r="F40" s="14"/>
      <c r="G40" s="14"/>
      <c r="H40" s="29" t="s">
        <v>64</v>
      </c>
      <c r="I40" s="29"/>
      <c r="J40" s="30"/>
    </row>
    <row r="41" spans="1:10" s="2" customFormat="1" ht="11.25" customHeight="1" x14ac:dyDescent="0.25">
      <c r="A41" s="13"/>
      <c r="B41" s="14"/>
      <c r="C41" s="14"/>
      <c r="D41" s="14"/>
      <c r="E41" s="14"/>
      <c r="F41" s="14"/>
      <c r="G41" s="14"/>
      <c r="H41" s="29"/>
      <c r="I41" s="29"/>
      <c r="J41" s="30"/>
    </row>
    <row r="42" spans="1:10" s="2" customFormat="1" ht="15.75" x14ac:dyDescent="0.25">
      <c r="A42" s="39" t="s">
        <v>66</v>
      </c>
      <c r="B42" s="14"/>
      <c r="C42" s="14"/>
      <c r="D42" s="14"/>
      <c r="E42" s="14"/>
      <c r="F42" s="14"/>
      <c r="G42" s="14"/>
      <c r="H42" s="15">
        <f>IF(H28&lt;=H25,H28,MIN(H28,H39))</f>
        <v>0</v>
      </c>
      <c r="I42" s="44" t="s">
        <v>46</v>
      </c>
      <c r="J42" s="17"/>
    </row>
    <row r="43" spans="1:10" s="2" customFormat="1" ht="15.75" x14ac:dyDescent="0.25">
      <c r="A43" s="13"/>
      <c r="B43" s="14"/>
      <c r="C43" s="14"/>
      <c r="D43" s="14"/>
      <c r="E43" s="14"/>
      <c r="F43" s="14"/>
      <c r="G43" s="14"/>
      <c r="H43" s="29" t="s">
        <v>35</v>
      </c>
      <c r="I43" s="29"/>
      <c r="J43" s="30"/>
    </row>
    <row r="44" spans="1:10" x14ac:dyDescent="0.2">
      <c r="A44" s="40"/>
      <c r="B44" s="41"/>
      <c r="C44" s="41"/>
      <c r="D44" s="41"/>
      <c r="E44" s="41"/>
      <c r="F44" s="41"/>
      <c r="G44" s="41"/>
      <c r="H44" s="41"/>
      <c r="I44" s="41"/>
      <c r="J44" s="45"/>
    </row>
    <row r="45" spans="1:10" s="2" customFormat="1" ht="7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s="2" customFormat="1" ht="15.75" x14ac:dyDescent="0.25">
      <c r="A46" s="22" t="s">
        <v>41</v>
      </c>
      <c r="B46" s="23"/>
      <c r="C46" s="23"/>
      <c r="D46" s="23"/>
      <c r="E46" s="23"/>
      <c r="F46" s="23"/>
      <c r="G46" s="23"/>
      <c r="H46" s="32"/>
      <c r="I46" s="32"/>
      <c r="J46" s="33"/>
    </row>
    <row r="47" spans="1:10" s="2" customFormat="1" ht="15.75" x14ac:dyDescent="0.25">
      <c r="A47" s="13"/>
      <c r="B47" s="44" t="s">
        <v>62</v>
      </c>
      <c r="C47" s="14"/>
      <c r="D47" s="14"/>
      <c r="E47" s="14"/>
      <c r="F47" s="14"/>
      <c r="G47" s="14"/>
      <c r="H47" s="14"/>
      <c r="I47" s="15">
        <f>H8-H42</f>
        <v>0</v>
      </c>
      <c r="J47" s="46" t="s">
        <v>48</v>
      </c>
    </row>
    <row r="48" spans="1:10" s="2" customFormat="1" ht="15.75" x14ac:dyDescent="0.25">
      <c r="A48" s="13"/>
      <c r="B48" s="14"/>
      <c r="C48" s="14"/>
      <c r="D48" s="14"/>
      <c r="E48" s="14"/>
      <c r="F48" s="14"/>
      <c r="G48" s="14"/>
      <c r="H48" s="14"/>
      <c r="I48" s="47" t="s">
        <v>47</v>
      </c>
      <c r="J48" s="17"/>
    </row>
    <row r="49" spans="1:10" s="2" customFormat="1" ht="15.75" x14ac:dyDescent="0.25">
      <c r="A49" s="13"/>
      <c r="B49" s="44" t="s">
        <v>63</v>
      </c>
      <c r="C49" s="14"/>
      <c r="D49" s="14"/>
      <c r="E49" s="14"/>
      <c r="F49" s="14"/>
      <c r="G49" s="14"/>
      <c r="H49" s="14"/>
      <c r="I49" s="48" t="e">
        <f>(I47+H21)/H8</f>
        <v>#DIV/0!</v>
      </c>
      <c r="J49" s="49"/>
    </row>
    <row r="50" spans="1:10" ht="15.75" x14ac:dyDescent="0.25">
      <c r="A50" s="18"/>
      <c r="B50" s="19"/>
      <c r="C50" s="19" t="s">
        <v>54</v>
      </c>
      <c r="D50" s="19"/>
      <c r="E50" s="19"/>
      <c r="F50" s="19"/>
      <c r="G50" s="19"/>
      <c r="H50" s="19"/>
      <c r="I50" s="20" t="s">
        <v>53</v>
      </c>
      <c r="J50" s="36"/>
    </row>
    <row r="51" spans="1:10" s="2" customFormat="1" ht="7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s="2" customFormat="1" ht="15.75" x14ac:dyDescent="0.25">
      <c r="A52" s="22" t="s">
        <v>27</v>
      </c>
      <c r="B52" s="23"/>
      <c r="C52" s="23"/>
      <c r="D52" s="23"/>
      <c r="E52" s="23"/>
      <c r="F52" s="23"/>
      <c r="G52" s="23"/>
      <c r="H52" s="23"/>
      <c r="I52" s="32"/>
      <c r="J52" s="33"/>
    </row>
    <row r="53" spans="1:10" s="2" customFormat="1" ht="15.75" x14ac:dyDescent="0.25">
      <c r="A53" s="13" t="s">
        <v>56</v>
      </c>
      <c r="B53" s="50"/>
      <c r="C53" s="50"/>
      <c r="D53" s="50"/>
      <c r="E53" s="50"/>
      <c r="F53" s="50"/>
      <c r="G53" s="50"/>
      <c r="H53" s="50"/>
      <c r="I53" s="10">
        <v>0</v>
      </c>
      <c r="J53" s="17"/>
    </row>
    <row r="54" spans="1:10" s="2" customFormat="1" ht="15.75" x14ac:dyDescent="0.25">
      <c r="A54" s="13" t="s">
        <v>49</v>
      </c>
      <c r="B54" s="14"/>
      <c r="C54" s="14"/>
      <c r="D54" s="14"/>
      <c r="E54" s="14"/>
      <c r="F54" s="14"/>
      <c r="G54" s="14"/>
      <c r="H54" s="14"/>
      <c r="I54" s="15">
        <f>H42*I53</f>
        <v>0</v>
      </c>
      <c r="J54" s="46" t="s">
        <v>61</v>
      </c>
    </row>
    <row r="55" spans="1:10" s="2" customFormat="1" ht="15.75" x14ac:dyDescent="0.25">
      <c r="A55" s="39" t="s">
        <v>60</v>
      </c>
      <c r="B55" s="14"/>
      <c r="C55" s="14"/>
      <c r="D55" s="14"/>
      <c r="E55" s="14"/>
      <c r="F55" s="14"/>
      <c r="G55" s="14"/>
      <c r="H55" s="14"/>
      <c r="I55" s="51">
        <f>ROUNDDOWN(I54+H42,0)</f>
        <v>0</v>
      </c>
      <c r="J55" s="17"/>
    </row>
    <row r="56" spans="1:10" s="2" customFormat="1" ht="15.75" x14ac:dyDescent="0.25">
      <c r="A56" s="24"/>
      <c r="B56" s="25"/>
      <c r="C56" s="25"/>
      <c r="D56" s="25"/>
      <c r="E56" s="25"/>
      <c r="F56" s="25"/>
      <c r="G56" s="25"/>
      <c r="H56" s="25"/>
      <c r="I56" s="29" t="s">
        <v>20</v>
      </c>
      <c r="J56" s="28"/>
    </row>
    <row r="57" spans="1:10" ht="18.75" customHeight="1" x14ac:dyDescent="0.25">
      <c r="A57" s="18" t="s">
        <v>42</v>
      </c>
      <c r="B57" s="19"/>
      <c r="C57" s="19"/>
      <c r="D57" s="19"/>
      <c r="E57" s="19"/>
      <c r="F57" s="19"/>
      <c r="G57" s="19"/>
      <c r="H57" s="19"/>
      <c r="I57" s="19"/>
      <c r="J57" s="36"/>
    </row>
    <row r="58" spans="1:10" s="2" customFormat="1" ht="7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2" customFormat="1" ht="15.75" x14ac:dyDescent="0.25">
      <c r="A59" s="22" t="s">
        <v>43</v>
      </c>
      <c r="B59" s="23"/>
      <c r="C59" s="23"/>
      <c r="D59" s="23"/>
      <c r="E59" s="23"/>
      <c r="F59" s="23"/>
      <c r="G59" s="23"/>
      <c r="H59" s="23"/>
      <c r="I59" s="32"/>
      <c r="J59" s="33"/>
    </row>
    <row r="60" spans="1:10" s="2" customFormat="1" ht="18.75" x14ac:dyDescent="0.25">
      <c r="A60" s="39" t="s">
        <v>58</v>
      </c>
      <c r="B60" s="50"/>
      <c r="C60" s="50"/>
      <c r="D60" s="50"/>
      <c r="E60" s="50"/>
      <c r="F60" s="50"/>
      <c r="G60" s="50"/>
      <c r="H60" s="50"/>
      <c r="I60" s="14"/>
      <c r="J60" s="17"/>
    </row>
    <row r="61" spans="1:10" ht="15.75" x14ac:dyDescent="0.25">
      <c r="A61" s="52" t="s">
        <v>19</v>
      </c>
      <c r="B61" s="14" t="s">
        <v>15</v>
      </c>
      <c r="C61" s="14"/>
      <c r="D61" s="14"/>
      <c r="E61" s="14"/>
      <c r="F61" s="14"/>
      <c r="G61" s="14"/>
      <c r="H61" s="14"/>
      <c r="I61" s="14"/>
      <c r="J61" s="17"/>
    </row>
    <row r="62" spans="1:10" s="2" customFormat="1" ht="15.75" x14ac:dyDescent="0.25">
      <c r="A62" s="52" t="s">
        <v>19</v>
      </c>
      <c r="B62" s="14" t="s">
        <v>16</v>
      </c>
      <c r="C62" s="14"/>
      <c r="D62" s="14"/>
      <c r="E62" s="14"/>
      <c r="F62" s="14"/>
      <c r="G62" s="14"/>
      <c r="H62" s="14"/>
      <c r="I62" s="14"/>
      <c r="J62" s="17"/>
    </row>
    <row r="63" spans="1:10" ht="15.75" x14ac:dyDescent="0.25">
      <c r="A63" s="52" t="s">
        <v>19</v>
      </c>
      <c r="B63" s="14" t="s">
        <v>17</v>
      </c>
      <c r="C63" s="14"/>
      <c r="D63" s="14"/>
      <c r="E63" s="14"/>
      <c r="F63" s="14"/>
      <c r="G63" s="14"/>
      <c r="H63" s="14"/>
      <c r="I63" s="14"/>
      <c r="J63" s="17"/>
    </row>
    <row r="64" spans="1:10" s="2" customFormat="1" ht="15.75" x14ac:dyDescent="0.25">
      <c r="A64" s="52" t="s">
        <v>19</v>
      </c>
      <c r="B64" s="14" t="s">
        <v>18</v>
      </c>
      <c r="C64" s="14"/>
      <c r="D64" s="14"/>
      <c r="E64" s="14"/>
      <c r="F64" s="14"/>
      <c r="G64" s="14"/>
      <c r="H64" s="14"/>
      <c r="I64" s="14"/>
      <c r="J64" s="17"/>
    </row>
    <row r="65" spans="1:10" s="2" customFormat="1" ht="8.25" customHeight="1" x14ac:dyDescent="0.25">
      <c r="A65" s="52"/>
      <c r="B65" s="31"/>
      <c r="C65" s="31"/>
      <c r="D65" s="31"/>
      <c r="E65" s="31"/>
      <c r="F65" s="31"/>
      <c r="G65" s="31"/>
      <c r="H65" s="31"/>
      <c r="I65" s="31"/>
      <c r="J65" s="53"/>
    </row>
    <row r="66" spans="1:10" s="2" customFormat="1" ht="15.75" x14ac:dyDescent="0.25">
      <c r="A66" s="54" t="s">
        <v>50</v>
      </c>
      <c r="B66" s="14"/>
      <c r="C66" s="14"/>
      <c r="D66" s="14"/>
      <c r="E66" s="14"/>
      <c r="F66" s="14"/>
      <c r="G66" s="14"/>
      <c r="H66" s="14"/>
      <c r="I66" s="14"/>
      <c r="J66" s="17"/>
    </row>
    <row r="67" spans="1:10" s="2" customFormat="1" ht="15.75" x14ac:dyDescent="0.25">
      <c r="A67" s="52" t="s">
        <v>19</v>
      </c>
      <c r="B67" s="14" t="s">
        <v>21</v>
      </c>
      <c r="C67" s="14"/>
      <c r="D67" s="14"/>
      <c r="E67" s="14"/>
      <c r="F67" s="14"/>
      <c r="G67" s="14"/>
      <c r="H67" s="14"/>
      <c r="I67" s="14"/>
      <c r="J67" s="17"/>
    </row>
    <row r="68" spans="1:10" s="2" customFormat="1" ht="15.75" x14ac:dyDescent="0.25">
      <c r="A68" s="52" t="s">
        <v>19</v>
      </c>
      <c r="B68" s="14" t="s">
        <v>22</v>
      </c>
      <c r="C68" s="14"/>
      <c r="D68" s="14"/>
      <c r="E68" s="14"/>
      <c r="F68" s="14"/>
      <c r="G68" s="14"/>
      <c r="H68" s="14"/>
      <c r="I68" s="14"/>
      <c r="J68" s="17"/>
    </row>
    <row r="69" spans="1:10" s="2" customFormat="1" ht="15.75" x14ac:dyDescent="0.25">
      <c r="A69" s="52" t="s">
        <v>19</v>
      </c>
      <c r="B69" s="14" t="s">
        <v>23</v>
      </c>
      <c r="C69" s="14"/>
      <c r="D69" s="14"/>
      <c r="E69" s="14"/>
      <c r="F69" s="14"/>
      <c r="G69" s="14"/>
      <c r="H69" s="14"/>
      <c r="I69" s="14"/>
      <c r="J69" s="17"/>
    </row>
    <row r="70" spans="1:10" s="2" customFormat="1" ht="15.75" x14ac:dyDescent="0.25">
      <c r="A70" s="52"/>
      <c r="B70" s="14" t="s">
        <v>24</v>
      </c>
      <c r="C70" s="14"/>
      <c r="D70" s="14"/>
      <c r="E70" s="14"/>
      <c r="F70" s="14"/>
      <c r="G70" s="14"/>
      <c r="H70" s="14"/>
      <c r="I70" s="14"/>
      <c r="J70" s="17"/>
    </row>
    <row r="71" spans="1:10" s="2" customFormat="1" ht="15.75" x14ac:dyDescent="0.25">
      <c r="A71" s="18" t="s">
        <v>19</v>
      </c>
      <c r="B71" s="56" t="s">
        <v>71</v>
      </c>
      <c r="C71" s="19"/>
      <c r="D71" s="19"/>
      <c r="E71" s="19"/>
      <c r="F71" s="19"/>
      <c r="G71" s="19"/>
      <c r="H71" s="19"/>
      <c r="I71" s="19"/>
      <c r="J71" s="36"/>
    </row>
    <row r="72" spans="1:10" s="2" customFormat="1" ht="15.75" x14ac:dyDescent="0.25"/>
    <row r="73" spans="1:10" s="2" customFormat="1" ht="15.75" x14ac:dyDescent="0.25"/>
    <row r="74" spans="1:10" s="2" customFormat="1" ht="15.75" x14ac:dyDescent="0.25"/>
  </sheetData>
  <sheetProtection password="F0A5" sheet="1" selectLockedCells="1"/>
  <mergeCells count="5">
    <mergeCell ref="H14:I14"/>
    <mergeCell ref="A1:J1"/>
    <mergeCell ref="A3:J3"/>
    <mergeCell ref="A4:J4"/>
    <mergeCell ref="D6:F6"/>
  </mergeCells>
  <phoneticPr fontId="0" type="noConversion"/>
  <hyperlinks>
    <hyperlink ref="B15" r:id="rId1" display="http://www.homeloans.va.gov/ls.htm" xr:uid="{00000000-0004-0000-0000-000000000000}"/>
  </hyperlinks>
  <printOptions horizontalCentered="1" verticalCentered="1"/>
  <pageMargins left="0.25" right="0.25" top="0.25" bottom="0.45" header="0.3" footer="0.24"/>
  <pageSetup paperSize="5" orientation="portrait" r:id="rId2"/>
  <headerFooter>
    <oddFooter>&amp;RVersion updated:  1/28/09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Worksheet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lzaremba</dc:creator>
  <cp:lastModifiedBy>Mike Porter</cp:lastModifiedBy>
  <cp:lastPrinted>2020-02-11T22:17:33Z</cp:lastPrinted>
  <dcterms:created xsi:type="dcterms:W3CDTF">2008-12-10T17:08:01Z</dcterms:created>
  <dcterms:modified xsi:type="dcterms:W3CDTF">2020-04-29T15:12:25Z</dcterms:modified>
</cp:coreProperties>
</file>