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mport\Dropbox\0000 RED DIAMOND HOME LOANS 6 18 2016\MARKETING INFO\WEB DEVELOPMENT\CALCULATOR\"/>
    </mc:Choice>
  </mc:AlternateContent>
  <xr:revisionPtr revIDLastSave="0" documentId="8_{B729B56D-15AC-4574-B10D-BA663FF345AC}" xr6:coauthVersionLast="40" xr6:coauthVersionMax="40" xr10:uidLastSave="{00000000-0000-0000-0000-000000000000}"/>
  <bookViews>
    <workbookView xWindow="28680" yWindow="-120" windowWidth="29040" windowHeight="15840" xr2:uid="{00000000-000D-0000-FFFF-FFFF00000000}"/>
  </bookViews>
  <sheets>
    <sheet name="ExtraPayments" sheetId="1" r:id="rId1"/>
    <sheet name="©" sheetId="3" r:id="rId2"/>
  </sheets>
  <definedNames>
    <definedName name="epm_cash1">OFFSET(ExtraPayments!$O$28,2,0,ExtraPayments!$L$16,1)</definedName>
    <definedName name="epm_cash2">OFFSET(ExtraPayments!$L$28,2,0,ExtraPayments!$L$16,1)</definedName>
    <definedName name="epm_months">OFFSET(ExtraPayments!$A$28,2,0,ExtraPayments!$L$16,1)</definedName>
    <definedName name="epm_years">OFFSET(ExtraPayments!$A$28,2,0,ExtraPayments!$L$16,1)/12</definedName>
    <definedName name="_xlnm.Print_Area" localSheetId="0">ExtraPayments!$A:$O</definedName>
    <definedName name="_xlnm.Print_Titles" localSheetId="0">ExtraPayments!$22:$22</definedName>
    <definedName name="solver_adj" localSheetId="0" hidden="1">ExtraPayments!$D$13,ExtraPayments!$D$15,ExtraPayments!$D$12</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ExtraPayments!$F$19</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2005-2018 Vertex42 LLC"</definedName>
    <definedName name="vertex42_id" hidden="1">"extra-payment-calculator.xlsx"</definedName>
    <definedName name="vertex42_title" hidden="1">"Extra Payment Mortgage Calculator"</definedName>
  </definedNames>
  <calcPr calcId="181029"/>
</workbook>
</file>

<file path=xl/calcChain.xml><?xml version="1.0" encoding="utf-8"?>
<calcChain xmlns="http://schemas.openxmlformats.org/spreadsheetml/2006/main">
  <c r="D19" i="1" l="1"/>
  <c r="D20" i="1" s="1"/>
  <c r="E19" i="1"/>
  <c r="E20" i="1" s="1"/>
  <c r="L16" i="1" s="1"/>
  <c r="L18" i="1" s="1"/>
  <c r="G29" i="1"/>
  <c r="E22" i="1"/>
  <c r="O29" i="1"/>
  <c r="N30" i="1" s="1"/>
  <c r="J30" i="1"/>
  <c r="K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M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M295" i="1"/>
  <c r="J296" i="1"/>
  <c r="J297" i="1"/>
  <c r="J298" i="1"/>
  <c r="J299" i="1"/>
  <c r="J300" i="1"/>
  <c r="J301" i="1"/>
  <c r="J302" i="1"/>
  <c r="J303" i="1"/>
  <c r="J304" i="1"/>
  <c r="J305" i="1"/>
  <c r="J306" i="1"/>
  <c r="J307" i="1"/>
  <c r="J308" i="1"/>
  <c r="J309" i="1"/>
  <c r="J310" i="1"/>
  <c r="J311" i="1"/>
  <c r="J312" i="1"/>
  <c r="J313" i="1"/>
  <c r="M313" i="1"/>
  <c r="J314" i="1"/>
  <c r="J315" i="1"/>
  <c r="J316" i="1"/>
  <c r="B317" i="1"/>
  <c r="J317" i="1"/>
  <c r="J318" i="1"/>
  <c r="J319" i="1"/>
  <c r="J320" i="1"/>
  <c r="J321" i="1"/>
  <c r="J322" i="1"/>
  <c r="J323" i="1"/>
  <c r="J324" i="1"/>
  <c r="J325" i="1"/>
  <c r="J326" i="1"/>
  <c r="J327" i="1"/>
  <c r="J328" i="1"/>
  <c r="J329" i="1"/>
  <c r="M329" i="1"/>
  <c r="J330" i="1"/>
  <c r="J331" i="1"/>
  <c r="J332" i="1"/>
  <c r="B333" i="1"/>
  <c r="J333" i="1"/>
  <c r="J334" i="1"/>
  <c r="H335" i="1"/>
  <c r="J335" i="1"/>
  <c r="J336" i="1"/>
  <c r="M336" i="1"/>
  <c r="J337" i="1"/>
  <c r="H338" i="1"/>
  <c r="J338" i="1"/>
  <c r="J339" i="1"/>
  <c r="F340" i="1"/>
  <c r="J340" i="1"/>
  <c r="J341" i="1"/>
  <c r="J342" i="1"/>
  <c r="C343" i="1"/>
  <c r="J343" i="1"/>
  <c r="J344" i="1"/>
  <c r="M344" i="1"/>
  <c r="J345" i="1"/>
  <c r="G346" i="1"/>
  <c r="J346" i="1"/>
  <c r="J347" i="1"/>
  <c r="J348" i="1"/>
  <c r="B349" i="1"/>
  <c r="J349" i="1"/>
  <c r="G350" i="1"/>
  <c r="J350" i="1"/>
  <c r="J351" i="1"/>
  <c r="J352" i="1"/>
  <c r="B353" i="1"/>
  <c r="J353" i="1"/>
  <c r="H354" i="1"/>
  <c r="J354" i="1"/>
  <c r="D355" i="1"/>
  <c r="J355" i="1"/>
  <c r="B356" i="1"/>
  <c r="H356" i="1"/>
  <c r="J356" i="1"/>
  <c r="D357" i="1"/>
  <c r="J357" i="1"/>
  <c r="B358" i="1"/>
  <c r="H358" i="1"/>
  <c r="J358" i="1"/>
  <c r="D359" i="1"/>
  <c r="J359" i="1"/>
  <c r="B360" i="1"/>
  <c r="H360" i="1"/>
  <c r="J360" i="1"/>
  <c r="D361" i="1"/>
  <c r="J361" i="1"/>
  <c r="B362" i="1"/>
  <c r="H362" i="1"/>
  <c r="J362" i="1"/>
  <c r="D363" i="1"/>
  <c r="J363" i="1"/>
  <c r="B364" i="1"/>
  <c r="H364" i="1"/>
  <c r="J364" i="1"/>
  <c r="D365" i="1"/>
  <c r="J365" i="1"/>
  <c r="B366" i="1"/>
  <c r="H366" i="1"/>
  <c r="J366" i="1"/>
  <c r="D367" i="1"/>
  <c r="J367" i="1"/>
  <c r="B368" i="1"/>
  <c r="H368" i="1"/>
  <c r="J368" i="1"/>
  <c r="D369" i="1"/>
  <c r="J369" i="1"/>
  <c r="B370" i="1"/>
  <c r="H370" i="1"/>
  <c r="J370" i="1"/>
  <c r="D371" i="1"/>
  <c r="J371" i="1"/>
  <c r="B372" i="1"/>
  <c r="H372" i="1"/>
  <c r="J372" i="1"/>
  <c r="D373" i="1"/>
  <c r="J373" i="1"/>
  <c r="B374" i="1"/>
  <c r="H374" i="1"/>
  <c r="J374" i="1"/>
  <c r="C375" i="1"/>
  <c r="H375" i="1"/>
  <c r="J375" i="1"/>
  <c r="C376" i="1"/>
  <c r="H376" i="1"/>
  <c r="J376" i="1"/>
  <c r="C377" i="1"/>
  <c r="H377" i="1"/>
  <c r="J377" i="1"/>
  <c r="C378" i="1"/>
  <c r="H378" i="1"/>
  <c r="J378" i="1"/>
  <c r="C379" i="1"/>
  <c r="H379" i="1"/>
  <c r="J379" i="1"/>
  <c r="C380" i="1"/>
  <c r="H380" i="1"/>
  <c r="J380" i="1"/>
  <c r="C381" i="1"/>
  <c r="H381" i="1"/>
  <c r="J381" i="1"/>
  <c r="C382" i="1"/>
  <c r="H382" i="1"/>
  <c r="J382" i="1"/>
  <c r="C383" i="1"/>
  <c r="H383" i="1"/>
  <c r="J383" i="1"/>
  <c r="C384" i="1"/>
  <c r="H384" i="1"/>
  <c r="J384" i="1"/>
  <c r="C385" i="1"/>
  <c r="H385" i="1"/>
  <c r="J385" i="1"/>
  <c r="C386" i="1"/>
  <c r="H386" i="1"/>
  <c r="J386" i="1"/>
  <c r="C387" i="1"/>
  <c r="H387" i="1"/>
  <c r="J387" i="1"/>
  <c r="C388" i="1"/>
  <c r="H388" i="1"/>
  <c r="J388" i="1"/>
  <c r="C389" i="1"/>
  <c r="H389" i="1"/>
  <c r="J389" i="1"/>
  <c r="E388" i="1" l="1"/>
  <c r="M175" i="1"/>
  <c r="M219" i="1"/>
  <c r="M235" i="1"/>
  <c r="M251" i="1"/>
  <c r="M267" i="1"/>
  <c r="M283" i="1"/>
  <c r="M299" i="1"/>
  <c r="F333" i="1"/>
  <c r="C334" i="1"/>
  <c r="B335" i="1"/>
  <c r="G336" i="1"/>
  <c r="B337" i="1"/>
  <c r="H337" i="1"/>
  <c r="C338" i="1"/>
  <c r="F339" i="1"/>
  <c r="M339" i="1"/>
  <c r="G340" i="1"/>
  <c r="B341" i="1"/>
  <c r="H341" i="1"/>
  <c r="C342" i="1"/>
  <c r="F343" i="1"/>
  <c r="M343" i="1"/>
  <c r="G344" i="1"/>
  <c r="B345" i="1"/>
  <c r="H345" i="1"/>
  <c r="C346" i="1"/>
  <c r="H346" i="1"/>
  <c r="C347" i="1"/>
  <c r="H347" i="1"/>
  <c r="C348" i="1"/>
  <c r="H348" i="1"/>
  <c r="C349" i="1"/>
  <c r="H349" i="1"/>
  <c r="C350" i="1"/>
  <c r="H350" i="1"/>
  <c r="C351" i="1"/>
  <c r="H351" i="1"/>
  <c r="C352" i="1"/>
  <c r="H352" i="1"/>
  <c r="M111" i="1"/>
  <c r="M129" i="1"/>
  <c r="M151" i="1"/>
  <c r="M183" i="1"/>
  <c r="M204" i="1"/>
  <c r="M207" i="1"/>
  <c r="M223" i="1"/>
  <c r="M239" i="1"/>
  <c r="M255" i="1"/>
  <c r="M271" i="1"/>
  <c r="M287" i="1"/>
  <c r="M303" i="1"/>
  <c r="M309" i="1"/>
  <c r="B313" i="1"/>
  <c r="M317" i="1"/>
  <c r="B321" i="1"/>
  <c r="M325" i="1"/>
  <c r="B329" i="1"/>
  <c r="H333" i="1"/>
  <c r="G334" i="1"/>
  <c r="C335" i="1"/>
  <c r="M335" i="1"/>
  <c r="H336" i="1"/>
  <c r="C337" i="1"/>
  <c r="F338" i="1"/>
  <c r="M338" i="1"/>
  <c r="G339" i="1"/>
  <c r="B340" i="1"/>
  <c r="H340" i="1"/>
  <c r="C341" i="1"/>
  <c r="F342" i="1"/>
  <c r="M342" i="1"/>
  <c r="G343" i="1"/>
  <c r="B344" i="1"/>
  <c r="H344" i="1"/>
  <c r="C345" i="1"/>
  <c r="D346" i="1"/>
  <c r="D347" i="1"/>
  <c r="D348" i="1"/>
  <c r="D349" i="1"/>
  <c r="D350" i="1"/>
  <c r="D351" i="1"/>
  <c r="D352" i="1"/>
  <c r="D353" i="1"/>
  <c r="D354" i="1"/>
  <c r="M123" i="1"/>
  <c r="M145" i="1"/>
  <c r="M159" i="1"/>
  <c r="M191" i="1"/>
  <c r="M211" i="1"/>
  <c r="M227" i="1"/>
  <c r="M243" i="1"/>
  <c r="M259" i="1"/>
  <c r="M275" i="1"/>
  <c r="M291" i="1"/>
  <c r="H334" i="1"/>
  <c r="F335" i="1"/>
  <c r="C336" i="1"/>
  <c r="F337" i="1"/>
  <c r="M337" i="1"/>
  <c r="G338" i="1"/>
  <c r="B339" i="1"/>
  <c r="H339" i="1"/>
  <c r="C340" i="1"/>
  <c r="F341" i="1"/>
  <c r="M341" i="1"/>
  <c r="G342" i="1"/>
  <c r="B343" i="1"/>
  <c r="H343" i="1"/>
  <c r="C344" i="1"/>
  <c r="F345" i="1"/>
  <c r="M345" i="1"/>
  <c r="F346" i="1"/>
  <c r="M346" i="1"/>
  <c r="F347" i="1"/>
  <c r="M347" i="1"/>
  <c r="F348" i="1"/>
  <c r="M348" i="1"/>
  <c r="F349" i="1"/>
  <c r="M349" i="1"/>
  <c r="F350" i="1"/>
  <c r="M350" i="1"/>
  <c r="F351" i="1"/>
  <c r="M351" i="1"/>
  <c r="F352" i="1"/>
  <c r="M352" i="1"/>
  <c r="F353" i="1"/>
  <c r="M353" i="1"/>
  <c r="F354" i="1"/>
  <c r="M354" i="1"/>
  <c r="F355" i="1"/>
  <c r="M355" i="1"/>
  <c r="F356" i="1"/>
  <c r="M356" i="1"/>
  <c r="F357" i="1"/>
  <c r="M357" i="1"/>
  <c r="F358" i="1"/>
  <c r="M358" i="1"/>
  <c r="F359" i="1"/>
  <c r="M359" i="1"/>
  <c r="F360" i="1"/>
  <c r="M360" i="1"/>
  <c r="F361" i="1"/>
  <c r="M361" i="1"/>
  <c r="F362" i="1"/>
  <c r="M362" i="1"/>
  <c r="F363" i="1"/>
  <c r="M363" i="1"/>
  <c r="F364" i="1"/>
  <c r="M364" i="1"/>
  <c r="F365" i="1"/>
  <c r="M365" i="1"/>
  <c r="F366" i="1"/>
  <c r="M366" i="1"/>
  <c r="F367" i="1"/>
  <c r="M367" i="1"/>
  <c r="F368" i="1"/>
  <c r="M368" i="1"/>
  <c r="F369" i="1"/>
  <c r="M369" i="1"/>
  <c r="F370" i="1"/>
  <c r="M370" i="1"/>
  <c r="F371" i="1"/>
  <c r="M371" i="1"/>
  <c r="F372" i="1"/>
  <c r="M372" i="1"/>
  <c r="F373" i="1"/>
  <c r="M373" i="1"/>
  <c r="F374" i="1"/>
  <c r="G389" i="1"/>
  <c r="B389" i="1"/>
  <c r="G388" i="1"/>
  <c r="B388" i="1"/>
  <c r="G387" i="1"/>
  <c r="B387" i="1"/>
  <c r="G386" i="1"/>
  <c r="B386" i="1"/>
  <c r="G385" i="1"/>
  <c r="B385" i="1"/>
  <c r="G384" i="1"/>
  <c r="B384" i="1"/>
  <c r="G383" i="1"/>
  <c r="B383" i="1"/>
  <c r="G382" i="1"/>
  <c r="B382" i="1"/>
  <c r="G381" i="1"/>
  <c r="B381" i="1"/>
  <c r="G380" i="1"/>
  <c r="B380" i="1"/>
  <c r="G379" i="1"/>
  <c r="B379" i="1"/>
  <c r="G378" i="1"/>
  <c r="B378" i="1"/>
  <c r="G377" i="1"/>
  <c r="B377" i="1"/>
  <c r="G376" i="1"/>
  <c r="B376" i="1"/>
  <c r="G375" i="1"/>
  <c r="B375" i="1"/>
  <c r="G374" i="1"/>
  <c r="C373" i="1"/>
  <c r="G372" i="1"/>
  <c r="C371" i="1"/>
  <c r="G370" i="1"/>
  <c r="C369" i="1"/>
  <c r="G368" i="1"/>
  <c r="C367" i="1"/>
  <c r="G366" i="1"/>
  <c r="C365" i="1"/>
  <c r="G364" i="1"/>
  <c r="C363" i="1"/>
  <c r="G362" i="1"/>
  <c r="C361" i="1"/>
  <c r="G360" i="1"/>
  <c r="C359" i="1"/>
  <c r="G358" i="1"/>
  <c r="C357" i="1"/>
  <c r="G356" i="1"/>
  <c r="C355" i="1"/>
  <c r="G354" i="1"/>
  <c r="H353" i="1"/>
  <c r="G351" i="1"/>
  <c r="B350" i="1"/>
  <c r="G347" i="1"/>
  <c r="B346" i="1"/>
  <c r="G341" i="1"/>
  <c r="B338" i="1"/>
  <c r="M279" i="1"/>
  <c r="M215" i="1"/>
  <c r="E356" i="1"/>
  <c r="M389" i="1"/>
  <c r="M388" i="1"/>
  <c r="M387" i="1"/>
  <c r="M386" i="1"/>
  <c r="M385" i="1"/>
  <c r="M384" i="1"/>
  <c r="F383" i="1"/>
  <c r="F382" i="1"/>
  <c r="M380" i="1"/>
  <c r="M379" i="1"/>
  <c r="M378" i="1"/>
  <c r="F377" i="1"/>
  <c r="F376" i="1"/>
  <c r="M375" i="1"/>
  <c r="M374" i="1"/>
  <c r="D374" i="1"/>
  <c r="H373" i="1"/>
  <c r="B373" i="1"/>
  <c r="D372" i="1"/>
  <c r="H369" i="1"/>
  <c r="D368" i="1"/>
  <c r="H367" i="1"/>
  <c r="B367" i="1"/>
  <c r="D366" i="1"/>
  <c r="H365" i="1"/>
  <c r="B365" i="1"/>
  <c r="D364" i="1"/>
  <c r="H363" i="1"/>
  <c r="B363" i="1"/>
  <c r="D362" i="1"/>
  <c r="H361" i="1"/>
  <c r="B361" i="1"/>
  <c r="D360" i="1"/>
  <c r="H359" i="1"/>
  <c r="B359" i="1"/>
  <c r="D358" i="1"/>
  <c r="H357" i="1"/>
  <c r="B357" i="1"/>
  <c r="D356" i="1"/>
  <c r="H355" i="1"/>
  <c r="B355" i="1"/>
  <c r="C354" i="1"/>
  <c r="G353" i="1"/>
  <c r="G352" i="1"/>
  <c r="B351" i="1"/>
  <c r="G348" i="1"/>
  <c r="B347" i="1"/>
  <c r="F344" i="1"/>
  <c r="H342" i="1"/>
  <c r="M340" i="1"/>
  <c r="C339" i="1"/>
  <c r="F336" i="1"/>
  <c r="M333" i="1"/>
  <c r="B325" i="1"/>
  <c r="M321" i="1"/>
  <c r="B309" i="1"/>
  <c r="M263" i="1"/>
  <c r="M195" i="1"/>
  <c r="F389" i="1"/>
  <c r="F388" i="1"/>
  <c r="F387" i="1"/>
  <c r="F386" i="1"/>
  <c r="F385" i="1"/>
  <c r="F384" i="1"/>
  <c r="M383" i="1"/>
  <c r="M382" i="1"/>
  <c r="M381" i="1"/>
  <c r="F381" i="1"/>
  <c r="F380" i="1"/>
  <c r="F379" i="1"/>
  <c r="F378" i="1"/>
  <c r="M377" i="1"/>
  <c r="M376" i="1"/>
  <c r="F375" i="1"/>
  <c r="H371" i="1"/>
  <c r="B371" i="1"/>
  <c r="D370" i="1"/>
  <c r="B369" i="1"/>
  <c r="D389" i="1"/>
  <c r="D388" i="1"/>
  <c r="D387" i="1"/>
  <c r="D386" i="1"/>
  <c r="D385" i="1"/>
  <c r="D384" i="1"/>
  <c r="D383" i="1"/>
  <c r="D382" i="1"/>
  <c r="D381" i="1"/>
  <c r="D380" i="1"/>
  <c r="D379" i="1"/>
  <c r="D378" i="1"/>
  <c r="D377" i="1"/>
  <c r="D376" i="1"/>
  <c r="D375" i="1"/>
  <c r="C374" i="1"/>
  <c r="G373" i="1"/>
  <c r="C372" i="1"/>
  <c r="G371" i="1"/>
  <c r="C370" i="1"/>
  <c r="G369" i="1"/>
  <c r="C368" i="1"/>
  <c r="G367" i="1"/>
  <c r="C366" i="1"/>
  <c r="G365" i="1"/>
  <c r="C364" i="1"/>
  <c r="G363" i="1"/>
  <c r="C362" i="1"/>
  <c r="G361" i="1"/>
  <c r="C360" i="1"/>
  <c r="G359" i="1"/>
  <c r="C358" i="1"/>
  <c r="G357" i="1"/>
  <c r="C356" i="1"/>
  <c r="G355" i="1"/>
  <c r="B354" i="1"/>
  <c r="C353" i="1"/>
  <c r="B352" i="1"/>
  <c r="G349" i="1"/>
  <c r="B348" i="1"/>
  <c r="G345" i="1"/>
  <c r="B342" i="1"/>
  <c r="G337" i="1"/>
  <c r="M247" i="1"/>
  <c r="M167" i="1"/>
  <c r="E21" i="1"/>
  <c r="B336" i="1"/>
  <c r="G335" i="1"/>
  <c r="M334" i="1"/>
  <c r="F334" i="1"/>
  <c r="C333" i="1"/>
  <c r="M331" i="1"/>
  <c r="B330" i="1"/>
  <c r="M328" i="1"/>
  <c r="B327" i="1"/>
  <c r="M323" i="1"/>
  <c r="B322" i="1"/>
  <c r="M320" i="1"/>
  <c r="B319" i="1"/>
  <c r="M315" i="1"/>
  <c r="B314" i="1"/>
  <c r="M312" i="1"/>
  <c r="B311" i="1"/>
  <c r="M307" i="1"/>
  <c r="M305" i="1"/>
  <c r="M297" i="1"/>
  <c r="M289" i="1"/>
  <c r="M281" i="1"/>
  <c r="M273" i="1"/>
  <c r="M265" i="1"/>
  <c r="M257" i="1"/>
  <c r="M249" i="1"/>
  <c r="M241" i="1"/>
  <c r="M233" i="1"/>
  <c r="M225" i="1"/>
  <c r="M217" i="1"/>
  <c r="M209" i="1"/>
  <c r="M200" i="1"/>
  <c r="M197" i="1"/>
  <c r="M185" i="1"/>
  <c r="M169" i="1"/>
  <c r="M153" i="1"/>
  <c r="M147" i="1"/>
  <c r="M127" i="1"/>
  <c r="M121" i="1"/>
  <c r="B334" i="1"/>
  <c r="G333" i="1"/>
  <c r="M332" i="1"/>
  <c r="B331" i="1"/>
  <c r="M327" i="1"/>
  <c r="B326" i="1"/>
  <c r="M324" i="1"/>
  <c r="B323" i="1"/>
  <c r="M319" i="1"/>
  <c r="B318" i="1"/>
  <c r="M316" i="1"/>
  <c r="B315" i="1"/>
  <c r="M311" i="1"/>
  <c r="B310" i="1"/>
  <c r="M308" i="1"/>
  <c r="B307" i="1"/>
  <c r="M301" i="1"/>
  <c r="M293" i="1"/>
  <c r="M285" i="1"/>
  <c r="M277" i="1"/>
  <c r="M269" i="1"/>
  <c r="M261" i="1"/>
  <c r="M253" i="1"/>
  <c r="M245" i="1"/>
  <c r="M237" i="1"/>
  <c r="M229" i="1"/>
  <c r="M221" i="1"/>
  <c r="M213" i="1"/>
  <c r="M193" i="1"/>
  <c r="M177" i="1"/>
  <c r="M161" i="1"/>
  <c r="M139" i="1"/>
  <c r="B79" i="1"/>
  <c r="E372" i="1"/>
  <c r="M119" i="1"/>
  <c r="M137" i="1"/>
  <c r="M143" i="1"/>
  <c r="M157" i="1"/>
  <c r="M165" i="1"/>
  <c r="M173" i="1"/>
  <c r="M181" i="1"/>
  <c r="M189" i="1"/>
  <c r="M196" i="1"/>
  <c r="M203" i="1"/>
  <c r="M205" i="1"/>
  <c r="M212" i="1"/>
  <c r="M214" i="1"/>
  <c r="M216" i="1"/>
  <c r="M218" i="1"/>
  <c r="M220" i="1"/>
  <c r="M222" i="1"/>
  <c r="M224" i="1"/>
  <c r="M226" i="1"/>
  <c r="M228" i="1"/>
  <c r="M230" i="1"/>
  <c r="M232" i="1"/>
  <c r="M234" i="1"/>
  <c r="M236" i="1"/>
  <c r="M238" i="1"/>
  <c r="M240" i="1"/>
  <c r="M242" i="1"/>
  <c r="M244" i="1"/>
  <c r="M246" i="1"/>
  <c r="M248" i="1"/>
  <c r="M250" i="1"/>
  <c r="M252" i="1"/>
  <c r="M254" i="1"/>
  <c r="M256" i="1"/>
  <c r="M258" i="1"/>
  <c r="M260" i="1"/>
  <c r="M262" i="1"/>
  <c r="M264" i="1"/>
  <c r="M266" i="1"/>
  <c r="M268" i="1"/>
  <c r="M270" i="1"/>
  <c r="M272" i="1"/>
  <c r="M274" i="1"/>
  <c r="M276" i="1"/>
  <c r="M278" i="1"/>
  <c r="M280" i="1"/>
  <c r="M282" i="1"/>
  <c r="M284" i="1"/>
  <c r="M286" i="1"/>
  <c r="M288" i="1"/>
  <c r="M290" i="1"/>
  <c r="M292" i="1"/>
  <c r="M294" i="1"/>
  <c r="M296" i="1"/>
  <c r="M298" i="1"/>
  <c r="M300" i="1"/>
  <c r="M302" i="1"/>
  <c r="M304" i="1"/>
  <c r="M306" i="1"/>
  <c r="B308" i="1"/>
  <c r="M310" i="1"/>
  <c r="B312" i="1"/>
  <c r="M314" i="1"/>
  <c r="B316" i="1"/>
  <c r="M318" i="1"/>
  <c r="B320" i="1"/>
  <c r="M322" i="1"/>
  <c r="B324" i="1"/>
  <c r="M326" i="1"/>
  <c r="B328" i="1"/>
  <c r="M330" i="1"/>
  <c r="D333" i="1"/>
  <c r="D334" i="1"/>
  <c r="D335" i="1"/>
  <c r="D336" i="1"/>
  <c r="D337" i="1"/>
  <c r="D338" i="1"/>
  <c r="D339" i="1"/>
  <c r="D340" i="1"/>
  <c r="D341" i="1"/>
  <c r="D342" i="1"/>
  <c r="D343" i="1"/>
  <c r="D344" i="1"/>
  <c r="D345" i="1"/>
  <c r="B304" i="1"/>
  <c r="E380" i="1"/>
  <c r="M107" i="1"/>
  <c r="M113" i="1"/>
  <c r="M135" i="1"/>
  <c r="M155" i="1"/>
  <c r="M163" i="1"/>
  <c r="M171" i="1"/>
  <c r="M179" i="1"/>
  <c r="M187" i="1"/>
  <c r="M192" i="1"/>
  <c r="M199" i="1"/>
  <c r="M201" i="1"/>
  <c r="M208" i="1"/>
  <c r="E351" i="1"/>
  <c r="E347" i="1"/>
  <c r="M105" i="1"/>
  <c r="E384" i="1"/>
  <c r="M149" i="1"/>
  <c r="M133" i="1"/>
  <c r="M117" i="1"/>
  <c r="E376" i="1"/>
  <c r="L22" i="1"/>
  <c r="E368" i="1"/>
  <c r="B279" i="1"/>
  <c r="M131" i="1"/>
  <c r="M115" i="1"/>
  <c r="E364" i="1"/>
  <c r="B251" i="1"/>
  <c r="M141" i="1"/>
  <c r="M125" i="1"/>
  <c r="M109" i="1"/>
  <c r="M21" i="1"/>
  <c r="E360" i="1"/>
  <c r="E342" i="1"/>
  <c r="B223" i="1"/>
  <c r="E337" i="1"/>
  <c r="E333" i="1"/>
  <c r="M206" i="1"/>
  <c r="M198" i="1"/>
  <c r="M190" i="1"/>
  <c r="M186" i="1"/>
  <c r="M182" i="1"/>
  <c r="M178" i="1"/>
  <c r="M174" i="1"/>
  <c r="M170" i="1"/>
  <c r="M166" i="1"/>
  <c r="M162" i="1"/>
  <c r="M158" i="1"/>
  <c r="M154" i="1"/>
  <c r="M150" i="1"/>
  <c r="M146" i="1"/>
  <c r="M142" i="1"/>
  <c r="M138" i="1"/>
  <c r="M134" i="1"/>
  <c r="M130" i="1"/>
  <c r="M126" i="1"/>
  <c r="M122" i="1"/>
  <c r="M118" i="1"/>
  <c r="M114" i="1"/>
  <c r="M110" i="1"/>
  <c r="M106" i="1"/>
  <c r="M102" i="1"/>
  <c r="M98" i="1"/>
  <c r="M94" i="1"/>
  <c r="M90" i="1"/>
  <c r="M86" i="1"/>
  <c r="M82" i="1"/>
  <c r="M78" i="1"/>
  <c r="M74" i="1"/>
  <c r="M70" i="1"/>
  <c r="M66" i="1"/>
  <c r="M62" i="1"/>
  <c r="M58" i="1"/>
  <c r="M54" i="1"/>
  <c r="M50" i="1"/>
  <c r="M46" i="1"/>
  <c r="M42" i="1"/>
  <c r="M38" i="1"/>
  <c r="M34" i="1"/>
  <c r="E383" i="1"/>
  <c r="E375" i="1"/>
  <c r="E367" i="1"/>
  <c r="E359" i="1"/>
  <c r="E350" i="1"/>
  <c r="E341" i="1"/>
  <c r="B300" i="1"/>
  <c r="B276" i="1"/>
  <c r="B247" i="1"/>
  <c r="B219" i="1"/>
  <c r="M30" i="1"/>
  <c r="E382" i="1"/>
  <c r="E374" i="1"/>
  <c r="E366" i="1"/>
  <c r="E358" i="1"/>
  <c r="E349" i="1"/>
  <c r="E340" i="1"/>
  <c r="B299" i="1"/>
  <c r="B271" i="1"/>
  <c r="B215" i="1"/>
  <c r="M101" i="1"/>
  <c r="M97" i="1"/>
  <c r="M93" i="1"/>
  <c r="M89" i="1"/>
  <c r="M85" i="1"/>
  <c r="M81" i="1"/>
  <c r="M77" i="1"/>
  <c r="M73" i="1"/>
  <c r="M69" i="1"/>
  <c r="M65" i="1"/>
  <c r="M61" i="1"/>
  <c r="M57" i="1"/>
  <c r="M53" i="1"/>
  <c r="M49" i="1"/>
  <c r="M45" i="1"/>
  <c r="M41" i="1"/>
  <c r="M37" i="1"/>
  <c r="M33" i="1"/>
  <c r="E389" i="1"/>
  <c r="E381" i="1"/>
  <c r="E373" i="1"/>
  <c r="E365" i="1"/>
  <c r="E357" i="1"/>
  <c r="E348" i="1"/>
  <c r="E339" i="1"/>
  <c r="B297" i="1"/>
  <c r="B268" i="1"/>
  <c r="B239" i="1"/>
  <c r="B212" i="1"/>
  <c r="B292" i="1"/>
  <c r="B267" i="1"/>
  <c r="B236" i="1"/>
  <c r="B207" i="1"/>
  <c r="M210" i="1"/>
  <c r="M202" i="1"/>
  <c r="M194" i="1"/>
  <c r="M188" i="1"/>
  <c r="M184" i="1"/>
  <c r="M180" i="1"/>
  <c r="M176" i="1"/>
  <c r="M172" i="1"/>
  <c r="M168" i="1"/>
  <c r="M164" i="1"/>
  <c r="M160" i="1"/>
  <c r="M156" i="1"/>
  <c r="M152" i="1"/>
  <c r="M148" i="1"/>
  <c r="M144" i="1"/>
  <c r="M140" i="1"/>
  <c r="M136" i="1"/>
  <c r="M132" i="1"/>
  <c r="M128" i="1"/>
  <c r="M124" i="1"/>
  <c r="M120" i="1"/>
  <c r="M116" i="1"/>
  <c r="M112" i="1"/>
  <c r="M108" i="1"/>
  <c r="M104" i="1"/>
  <c r="M100" i="1"/>
  <c r="M96" i="1"/>
  <c r="M92" i="1"/>
  <c r="M88" i="1"/>
  <c r="M84" i="1"/>
  <c r="M80" i="1"/>
  <c r="M76" i="1"/>
  <c r="M72" i="1"/>
  <c r="M68" i="1"/>
  <c r="M64" i="1"/>
  <c r="M60" i="1"/>
  <c r="M56" i="1"/>
  <c r="M52" i="1"/>
  <c r="M48" i="1"/>
  <c r="M44" i="1"/>
  <c r="M40" i="1"/>
  <c r="M36" i="1"/>
  <c r="M32" i="1"/>
  <c r="E387" i="1"/>
  <c r="E379" i="1"/>
  <c r="E371" i="1"/>
  <c r="E363" i="1"/>
  <c r="E355" i="1"/>
  <c r="E345" i="1"/>
  <c r="E336" i="1"/>
  <c r="B291" i="1"/>
  <c r="B260" i="1"/>
  <c r="B235" i="1"/>
  <c r="B175" i="1"/>
  <c r="D24" i="1"/>
  <c r="E386" i="1"/>
  <c r="E378" i="1"/>
  <c r="E370" i="1"/>
  <c r="E362" i="1"/>
  <c r="E353" i="1"/>
  <c r="E344" i="1"/>
  <c r="E335" i="1"/>
  <c r="B287" i="1"/>
  <c r="B259" i="1"/>
  <c r="B228" i="1"/>
  <c r="B157" i="1"/>
  <c r="M103" i="1"/>
  <c r="M99" i="1"/>
  <c r="M95" i="1"/>
  <c r="M91" i="1"/>
  <c r="M87" i="1"/>
  <c r="M83" i="1"/>
  <c r="M79" i="1"/>
  <c r="M75" i="1"/>
  <c r="M71" i="1"/>
  <c r="M67" i="1"/>
  <c r="M63" i="1"/>
  <c r="M59" i="1"/>
  <c r="M55" i="1"/>
  <c r="M51" i="1"/>
  <c r="M47" i="1"/>
  <c r="M43" i="1"/>
  <c r="M39" i="1"/>
  <c r="M35" i="1"/>
  <c r="M31" i="1"/>
  <c r="M22" i="1"/>
  <c r="E385" i="1"/>
  <c r="E377" i="1"/>
  <c r="E369" i="1"/>
  <c r="E361" i="1"/>
  <c r="E352" i="1"/>
  <c r="E343" i="1"/>
  <c r="E334" i="1"/>
  <c r="B305" i="1"/>
  <c r="B283" i="1"/>
  <c r="B255" i="1"/>
  <c r="B227" i="1"/>
  <c r="B295" i="1"/>
  <c r="B275" i="1"/>
  <c r="B252" i="1"/>
  <c r="B231" i="1"/>
  <c r="B211" i="1"/>
  <c r="B133" i="1"/>
  <c r="B109" i="1"/>
  <c r="B103" i="1"/>
  <c r="B71" i="1"/>
  <c r="E354" i="1"/>
  <c r="E346" i="1"/>
  <c r="E338" i="1"/>
  <c r="B306" i="1"/>
  <c r="B303" i="1"/>
  <c r="B284" i="1"/>
  <c r="B263" i="1"/>
  <c r="B243" i="1"/>
  <c r="B220" i="1"/>
  <c r="B205" i="1"/>
  <c r="B201" i="1"/>
  <c r="B47" i="1"/>
  <c r="L30" i="1"/>
  <c r="K31" i="1" s="1"/>
  <c r="L31" i="1" s="1"/>
  <c r="K32" i="1" s="1"/>
  <c r="L32" i="1" s="1"/>
  <c r="K33" i="1" s="1"/>
  <c r="L33" i="1" s="1"/>
  <c r="K34" i="1" s="1"/>
  <c r="L34" i="1" s="1"/>
  <c r="K35" i="1" s="1"/>
  <c r="L35" i="1" s="1"/>
  <c r="K36" i="1" s="1"/>
  <c r="L36" i="1" s="1"/>
  <c r="K37" i="1" s="1"/>
  <c r="L37" i="1" s="1"/>
  <c r="K38" i="1" s="1"/>
  <c r="L38" i="1" s="1"/>
  <c r="K39" i="1" s="1"/>
  <c r="L39" i="1" s="1"/>
  <c r="K40" i="1" s="1"/>
  <c r="L40" i="1" s="1"/>
  <c r="K41" i="1" s="1"/>
  <c r="L41" i="1" s="1"/>
  <c r="K42" i="1" s="1"/>
  <c r="L42" i="1" s="1"/>
  <c r="K43" i="1" s="1"/>
  <c r="L43" i="1" s="1"/>
  <c r="K44" i="1" s="1"/>
  <c r="L44" i="1" s="1"/>
  <c r="K45" i="1" s="1"/>
  <c r="L45" i="1" s="1"/>
  <c r="K46" i="1" s="1"/>
  <c r="L46" i="1" s="1"/>
  <c r="K47" i="1" s="1"/>
  <c r="L47" i="1" s="1"/>
  <c r="K48" i="1" s="1"/>
  <c r="L48" i="1" s="1"/>
  <c r="K49" i="1" s="1"/>
  <c r="L49" i="1" s="1"/>
  <c r="K50" i="1" s="1"/>
  <c r="L50" i="1" s="1"/>
  <c r="K51" i="1" s="1"/>
  <c r="L51" i="1" s="1"/>
  <c r="K52" i="1" s="1"/>
  <c r="L52" i="1" s="1"/>
  <c r="K53" i="1" s="1"/>
  <c r="L53" i="1" s="1"/>
  <c r="K54" i="1" s="1"/>
  <c r="L54" i="1" s="1"/>
  <c r="K55" i="1" s="1"/>
  <c r="L55" i="1" s="1"/>
  <c r="K56" i="1" s="1"/>
  <c r="L56" i="1" s="1"/>
  <c r="K57" i="1" s="1"/>
  <c r="L57" i="1" s="1"/>
  <c r="K58" i="1" s="1"/>
  <c r="L58" i="1" s="1"/>
  <c r="K59" i="1" s="1"/>
  <c r="L59" i="1" s="1"/>
  <c r="K60" i="1" s="1"/>
  <c r="L60" i="1" s="1"/>
  <c r="K61" i="1" s="1"/>
  <c r="L61" i="1" s="1"/>
  <c r="K62" i="1" s="1"/>
  <c r="L62" i="1" s="1"/>
  <c r="K63" i="1" s="1"/>
  <c r="L63" i="1" s="1"/>
  <c r="K64" i="1" s="1"/>
  <c r="L64" i="1" s="1"/>
  <c r="K65" i="1" s="1"/>
  <c r="L65" i="1" s="1"/>
  <c r="K66" i="1" s="1"/>
  <c r="L66" i="1" s="1"/>
  <c r="K67" i="1" s="1"/>
  <c r="L67" i="1" s="1"/>
  <c r="K68" i="1" s="1"/>
  <c r="L68" i="1" s="1"/>
  <c r="K69" i="1" s="1"/>
  <c r="L69" i="1" s="1"/>
  <c r="K70" i="1" s="1"/>
  <c r="L70" i="1" s="1"/>
  <c r="K71" i="1" s="1"/>
  <c r="L71" i="1" s="1"/>
  <c r="K72" i="1" s="1"/>
  <c r="L72" i="1" s="1"/>
  <c r="K73" i="1" s="1"/>
  <c r="L73" i="1" s="1"/>
  <c r="K74" i="1" s="1"/>
  <c r="L74" i="1" s="1"/>
  <c r="K75" i="1" s="1"/>
  <c r="L75" i="1" s="1"/>
  <c r="K76" i="1" s="1"/>
  <c r="L76" i="1" s="1"/>
  <c r="K77" i="1" s="1"/>
  <c r="L77" i="1" s="1"/>
  <c r="K78" i="1" s="1"/>
  <c r="L78" i="1" s="1"/>
  <c r="K79" i="1" s="1"/>
  <c r="L79" i="1" s="1"/>
  <c r="K80" i="1" s="1"/>
  <c r="L80" i="1" s="1"/>
  <c r="K81" i="1" s="1"/>
  <c r="L81" i="1" s="1"/>
  <c r="K82" i="1" s="1"/>
  <c r="L82" i="1" s="1"/>
  <c r="K83" i="1" s="1"/>
  <c r="L83" i="1" s="1"/>
  <c r="K84" i="1" s="1"/>
  <c r="L84" i="1" s="1"/>
  <c r="K85" i="1" s="1"/>
  <c r="L85" i="1" s="1"/>
  <c r="K86" i="1" s="1"/>
  <c r="L86" i="1" s="1"/>
  <c r="K87" i="1" s="1"/>
  <c r="L87" i="1" s="1"/>
  <c r="K88" i="1" s="1"/>
  <c r="L88" i="1" s="1"/>
  <c r="K89" i="1" s="1"/>
  <c r="L89" i="1" s="1"/>
  <c r="K90" i="1" s="1"/>
  <c r="L90" i="1" s="1"/>
  <c r="K91" i="1" s="1"/>
  <c r="L91" i="1" s="1"/>
  <c r="K92" i="1" s="1"/>
  <c r="L92" i="1" s="1"/>
  <c r="K93" i="1" s="1"/>
  <c r="L93" i="1" s="1"/>
  <c r="K94" i="1" s="1"/>
  <c r="L94" i="1" s="1"/>
  <c r="K95" i="1" s="1"/>
  <c r="L95" i="1" s="1"/>
  <c r="K96" i="1" s="1"/>
  <c r="L96" i="1" s="1"/>
  <c r="K97" i="1" s="1"/>
  <c r="L97" i="1" s="1"/>
  <c r="K98" i="1" s="1"/>
  <c r="L98" i="1" s="1"/>
  <c r="K99" i="1" s="1"/>
  <c r="L99" i="1" s="1"/>
  <c r="K100" i="1" s="1"/>
  <c r="L100" i="1" s="1"/>
  <c r="K101" i="1" s="1"/>
  <c r="L101" i="1" s="1"/>
  <c r="K102" i="1" s="1"/>
  <c r="L102" i="1" s="1"/>
  <c r="K103" i="1" s="1"/>
  <c r="L103" i="1" s="1"/>
  <c r="K104" i="1" s="1"/>
  <c r="L104" i="1" s="1"/>
  <c r="K105" i="1" s="1"/>
  <c r="L105" i="1" s="1"/>
  <c r="K106" i="1" s="1"/>
  <c r="L106" i="1" s="1"/>
  <c r="K107" i="1" s="1"/>
  <c r="L107" i="1" s="1"/>
  <c r="K108" i="1" s="1"/>
  <c r="L108" i="1" s="1"/>
  <c r="K109" i="1" s="1"/>
  <c r="L109" i="1" s="1"/>
  <c r="K110" i="1" s="1"/>
  <c r="L110" i="1" s="1"/>
  <c r="K111" i="1" s="1"/>
  <c r="L111" i="1" s="1"/>
  <c r="K112" i="1" s="1"/>
  <c r="L112" i="1" s="1"/>
  <c r="K113" i="1" s="1"/>
  <c r="L113" i="1" s="1"/>
  <c r="K114" i="1" s="1"/>
  <c r="L114" i="1" s="1"/>
  <c r="K115" i="1" s="1"/>
  <c r="L115" i="1" s="1"/>
  <c r="K116" i="1" s="1"/>
  <c r="L116" i="1" s="1"/>
  <c r="K117" i="1" s="1"/>
  <c r="L117" i="1" s="1"/>
  <c r="K118" i="1" s="1"/>
  <c r="L118" i="1" s="1"/>
  <c r="K119" i="1" s="1"/>
  <c r="L119" i="1" s="1"/>
  <c r="K120" i="1" s="1"/>
  <c r="L120" i="1" s="1"/>
  <c r="K121" i="1" s="1"/>
  <c r="L121" i="1" s="1"/>
  <c r="K122" i="1" s="1"/>
  <c r="L122" i="1" s="1"/>
  <c r="K123" i="1" s="1"/>
  <c r="L123" i="1" s="1"/>
  <c r="K124" i="1" s="1"/>
  <c r="L124" i="1" s="1"/>
  <c r="K125" i="1" s="1"/>
  <c r="L125" i="1" s="1"/>
  <c r="K126" i="1" s="1"/>
  <c r="L126" i="1" s="1"/>
  <c r="K127" i="1" s="1"/>
  <c r="L127" i="1" s="1"/>
  <c r="K128" i="1" s="1"/>
  <c r="L128" i="1" s="1"/>
  <c r="K129" i="1" s="1"/>
  <c r="L129" i="1" s="1"/>
  <c r="K130" i="1" s="1"/>
  <c r="L130" i="1" s="1"/>
  <c r="K131" i="1" s="1"/>
  <c r="L131" i="1" s="1"/>
  <c r="K132" i="1" s="1"/>
  <c r="L132" i="1" s="1"/>
  <c r="K133" i="1" s="1"/>
  <c r="L133" i="1" s="1"/>
  <c r="K134" i="1" s="1"/>
  <c r="L134" i="1" s="1"/>
  <c r="K135" i="1" s="1"/>
  <c r="L135" i="1" s="1"/>
  <c r="K136" i="1" s="1"/>
  <c r="L136" i="1" s="1"/>
  <c r="K137" i="1" s="1"/>
  <c r="L137" i="1" s="1"/>
  <c r="K138" i="1" s="1"/>
  <c r="L138" i="1" s="1"/>
  <c r="K139" i="1" s="1"/>
  <c r="L139" i="1" s="1"/>
  <c r="K140" i="1" s="1"/>
  <c r="L140" i="1" s="1"/>
  <c r="K141" i="1" s="1"/>
  <c r="L141" i="1" s="1"/>
  <c r="K142" i="1" s="1"/>
  <c r="L142" i="1" s="1"/>
  <c r="K143" i="1" s="1"/>
  <c r="L143" i="1" s="1"/>
  <c r="K144" i="1" s="1"/>
  <c r="L144" i="1" s="1"/>
  <c r="K145" i="1" s="1"/>
  <c r="L145" i="1" s="1"/>
  <c r="K146" i="1" s="1"/>
  <c r="L146" i="1" s="1"/>
  <c r="K147" i="1" s="1"/>
  <c r="L147" i="1" s="1"/>
  <c r="K148" i="1" s="1"/>
  <c r="L148" i="1" s="1"/>
  <c r="K149" i="1" s="1"/>
  <c r="L149" i="1" s="1"/>
  <c r="K150" i="1" s="1"/>
  <c r="L150" i="1" s="1"/>
  <c r="K151" i="1" s="1"/>
  <c r="L151" i="1" s="1"/>
  <c r="K152" i="1" s="1"/>
  <c r="L152" i="1" s="1"/>
  <c r="K153" i="1" s="1"/>
  <c r="L153" i="1" s="1"/>
  <c r="K154" i="1" s="1"/>
  <c r="L154" i="1" s="1"/>
  <c r="K155" i="1" s="1"/>
  <c r="L155" i="1" s="1"/>
  <c r="K156" i="1" s="1"/>
  <c r="L156" i="1" s="1"/>
  <c r="K157" i="1" s="1"/>
  <c r="L157" i="1" s="1"/>
  <c r="K158" i="1" s="1"/>
  <c r="L158" i="1" s="1"/>
  <c r="K159" i="1" s="1"/>
  <c r="L159" i="1" s="1"/>
  <c r="K160" i="1" s="1"/>
  <c r="L160" i="1" s="1"/>
  <c r="K161" i="1" s="1"/>
  <c r="L161" i="1" s="1"/>
  <c r="K162" i="1" s="1"/>
  <c r="L162" i="1" s="1"/>
  <c r="K163" i="1" s="1"/>
  <c r="L163" i="1" s="1"/>
  <c r="K164" i="1" s="1"/>
  <c r="L164" i="1" s="1"/>
  <c r="K165" i="1" s="1"/>
  <c r="L165" i="1" s="1"/>
  <c r="K166" i="1" s="1"/>
  <c r="L166" i="1" s="1"/>
  <c r="K167" i="1" s="1"/>
  <c r="L167" i="1" s="1"/>
  <c r="K168" i="1" s="1"/>
  <c r="L168" i="1" s="1"/>
  <c r="K169" i="1" s="1"/>
  <c r="L169" i="1" s="1"/>
  <c r="K170" i="1" s="1"/>
  <c r="L170" i="1" s="1"/>
  <c r="K171" i="1" s="1"/>
  <c r="L171" i="1" s="1"/>
  <c r="K172" i="1" s="1"/>
  <c r="L172" i="1" s="1"/>
  <c r="K173" i="1" s="1"/>
  <c r="L173" i="1" s="1"/>
  <c r="K174" i="1" s="1"/>
  <c r="L174" i="1" s="1"/>
  <c r="K175" i="1" s="1"/>
  <c r="L175" i="1" s="1"/>
  <c r="K176" i="1" s="1"/>
  <c r="L176" i="1" s="1"/>
  <c r="K177" i="1" s="1"/>
  <c r="L177" i="1" s="1"/>
  <c r="K178" i="1" s="1"/>
  <c r="L178" i="1" s="1"/>
  <c r="K179" i="1" s="1"/>
  <c r="L179" i="1" s="1"/>
  <c r="K180" i="1" s="1"/>
  <c r="L180" i="1" s="1"/>
  <c r="K181" i="1" s="1"/>
  <c r="L181" i="1" s="1"/>
  <c r="K182" i="1" s="1"/>
  <c r="L182" i="1" s="1"/>
  <c r="K183" i="1" s="1"/>
  <c r="L183" i="1" s="1"/>
  <c r="K184" i="1" s="1"/>
  <c r="L184" i="1" s="1"/>
  <c r="K185" i="1" s="1"/>
  <c r="L185" i="1" s="1"/>
  <c r="K186" i="1" s="1"/>
  <c r="L186" i="1" s="1"/>
  <c r="K187" i="1" s="1"/>
  <c r="L187" i="1" s="1"/>
  <c r="K188" i="1" s="1"/>
  <c r="L188" i="1" s="1"/>
  <c r="K189" i="1" s="1"/>
  <c r="L189" i="1" s="1"/>
  <c r="K190" i="1" s="1"/>
  <c r="L190" i="1" s="1"/>
  <c r="K191" i="1" s="1"/>
  <c r="L191" i="1" s="1"/>
  <c r="K192" i="1" s="1"/>
  <c r="L192" i="1" s="1"/>
  <c r="K193" i="1" s="1"/>
  <c r="L193" i="1" s="1"/>
  <c r="K194" i="1" s="1"/>
  <c r="L194" i="1" s="1"/>
  <c r="K195" i="1" s="1"/>
  <c r="L195" i="1" s="1"/>
  <c r="K196" i="1" s="1"/>
  <c r="L196" i="1" s="1"/>
  <c r="K197" i="1" s="1"/>
  <c r="L197" i="1" s="1"/>
  <c r="K198" i="1" s="1"/>
  <c r="L198" i="1" s="1"/>
  <c r="K199" i="1" s="1"/>
  <c r="L199" i="1" s="1"/>
  <c r="K200" i="1" s="1"/>
  <c r="L200" i="1" s="1"/>
  <c r="K201" i="1" s="1"/>
  <c r="L201" i="1" s="1"/>
  <c r="K202" i="1" s="1"/>
  <c r="L202" i="1" s="1"/>
  <c r="K203" i="1" s="1"/>
  <c r="L203" i="1" s="1"/>
  <c r="K204" i="1" s="1"/>
  <c r="L204" i="1" s="1"/>
  <c r="K205" i="1" s="1"/>
  <c r="L205" i="1" s="1"/>
  <c r="K206" i="1" s="1"/>
  <c r="L206" i="1" s="1"/>
  <c r="K207" i="1" s="1"/>
  <c r="L207" i="1" s="1"/>
  <c r="K208" i="1" s="1"/>
  <c r="L208" i="1" s="1"/>
  <c r="K209" i="1" s="1"/>
  <c r="L209" i="1" s="1"/>
  <c r="K210" i="1" s="1"/>
  <c r="L210" i="1" s="1"/>
  <c r="K211" i="1" s="1"/>
  <c r="L211" i="1" s="1"/>
  <c r="K212" i="1" s="1"/>
  <c r="L212" i="1" s="1"/>
  <c r="K213" i="1" s="1"/>
  <c r="L213" i="1" s="1"/>
  <c r="K214" i="1" s="1"/>
  <c r="L214" i="1" s="1"/>
  <c r="K215" i="1" s="1"/>
  <c r="L215" i="1" s="1"/>
  <c r="K216" i="1" s="1"/>
  <c r="L216" i="1" s="1"/>
  <c r="K217" i="1" s="1"/>
  <c r="L217" i="1" s="1"/>
  <c r="K218" i="1" s="1"/>
  <c r="L218" i="1" s="1"/>
  <c r="K219" i="1" s="1"/>
  <c r="L219" i="1" s="1"/>
  <c r="K220" i="1" s="1"/>
  <c r="L220" i="1" s="1"/>
  <c r="K221" i="1" s="1"/>
  <c r="L221" i="1" s="1"/>
  <c r="K222" i="1" s="1"/>
  <c r="L222" i="1" s="1"/>
  <c r="K223" i="1" s="1"/>
  <c r="L223" i="1" s="1"/>
  <c r="K224" i="1" s="1"/>
  <c r="L224" i="1" s="1"/>
  <c r="K225" i="1" s="1"/>
  <c r="L225" i="1" s="1"/>
  <c r="K226" i="1" s="1"/>
  <c r="L226" i="1" s="1"/>
  <c r="K227" i="1" s="1"/>
  <c r="L227" i="1" s="1"/>
  <c r="K228" i="1" s="1"/>
  <c r="L228" i="1" s="1"/>
  <c r="K229" i="1" s="1"/>
  <c r="L229" i="1" s="1"/>
  <c r="K230" i="1" s="1"/>
  <c r="L230" i="1" s="1"/>
  <c r="K231" i="1" s="1"/>
  <c r="L231" i="1" s="1"/>
  <c r="K232" i="1" s="1"/>
  <c r="L232" i="1" s="1"/>
  <c r="K233" i="1" s="1"/>
  <c r="L233" i="1" s="1"/>
  <c r="K234" i="1" s="1"/>
  <c r="L234" i="1" s="1"/>
  <c r="K235" i="1" s="1"/>
  <c r="L235" i="1" s="1"/>
  <c r="K236" i="1" s="1"/>
  <c r="L236" i="1" s="1"/>
  <c r="K237" i="1" s="1"/>
  <c r="L237" i="1" s="1"/>
  <c r="K238" i="1" s="1"/>
  <c r="L238" i="1" s="1"/>
  <c r="K239" i="1" s="1"/>
  <c r="L239" i="1" s="1"/>
  <c r="K240" i="1" s="1"/>
  <c r="L240" i="1" s="1"/>
  <c r="K241" i="1" s="1"/>
  <c r="L241" i="1" s="1"/>
  <c r="K242" i="1" s="1"/>
  <c r="L242" i="1" s="1"/>
  <c r="K243" i="1" s="1"/>
  <c r="L243" i="1" s="1"/>
  <c r="K244" i="1" s="1"/>
  <c r="L244" i="1" s="1"/>
  <c r="K245" i="1" s="1"/>
  <c r="L245" i="1" s="1"/>
  <c r="K246" i="1" s="1"/>
  <c r="L246" i="1" s="1"/>
  <c r="K247" i="1" s="1"/>
  <c r="L247" i="1" s="1"/>
  <c r="K248" i="1" s="1"/>
  <c r="L248" i="1" s="1"/>
  <c r="K249" i="1" s="1"/>
  <c r="L249" i="1" s="1"/>
  <c r="K250" i="1" s="1"/>
  <c r="L250" i="1" s="1"/>
  <c r="K251" i="1" s="1"/>
  <c r="L251" i="1" s="1"/>
  <c r="K252" i="1" s="1"/>
  <c r="L252" i="1" s="1"/>
  <c r="K253" i="1" s="1"/>
  <c r="L253" i="1" s="1"/>
  <c r="K254" i="1" s="1"/>
  <c r="L254" i="1" s="1"/>
  <c r="K255" i="1" s="1"/>
  <c r="L255" i="1" s="1"/>
  <c r="K256" i="1" s="1"/>
  <c r="L256" i="1" s="1"/>
  <c r="K257" i="1" s="1"/>
  <c r="L257" i="1" s="1"/>
  <c r="K258" i="1" s="1"/>
  <c r="L258" i="1" s="1"/>
  <c r="K259" i="1" s="1"/>
  <c r="L259" i="1" s="1"/>
  <c r="K260" i="1" s="1"/>
  <c r="L260" i="1" s="1"/>
  <c r="K261" i="1" s="1"/>
  <c r="L261" i="1" s="1"/>
  <c r="K262" i="1" s="1"/>
  <c r="L262" i="1" s="1"/>
  <c r="K263" i="1" s="1"/>
  <c r="L263" i="1" s="1"/>
  <c r="K264" i="1" s="1"/>
  <c r="L264" i="1" s="1"/>
  <c r="K265" i="1" s="1"/>
  <c r="L265" i="1" s="1"/>
  <c r="K266" i="1" s="1"/>
  <c r="L266" i="1" s="1"/>
  <c r="K267" i="1" s="1"/>
  <c r="L267" i="1" s="1"/>
  <c r="K268" i="1" s="1"/>
  <c r="L268" i="1" s="1"/>
  <c r="K269" i="1" s="1"/>
  <c r="L269" i="1" s="1"/>
  <c r="K270" i="1" s="1"/>
  <c r="L270" i="1" s="1"/>
  <c r="K271" i="1" s="1"/>
  <c r="L271" i="1" s="1"/>
  <c r="K272" i="1" s="1"/>
  <c r="L272" i="1" s="1"/>
  <c r="K273" i="1" s="1"/>
  <c r="L273" i="1" s="1"/>
  <c r="K274" i="1" s="1"/>
  <c r="L274" i="1" s="1"/>
  <c r="K275" i="1" s="1"/>
  <c r="L275" i="1" s="1"/>
  <c r="K276" i="1" s="1"/>
  <c r="L276" i="1" s="1"/>
  <c r="K277" i="1" s="1"/>
  <c r="L277" i="1" s="1"/>
  <c r="K278" i="1" s="1"/>
  <c r="L278" i="1" s="1"/>
  <c r="K279" i="1" s="1"/>
  <c r="L279" i="1" s="1"/>
  <c r="K280" i="1" s="1"/>
  <c r="L280" i="1" s="1"/>
  <c r="K281" i="1" s="1"/>
  <c r="L281" i="1" s="1"/>
  <c r="K282" i="1" s="1"/>
  <c r="L282" i="1" s="1"/>
  <c r="K283" i="1" s="1"/>
  <c r="L283" i="1" s="1"/>
  <c r="K284" i="1" s="1"/>
  <c r="L284" i="1" s="1"/>
  <c r="K285" i="1" s="1"/>
  <c r="L285" i="1" s="1"/>
  <c r="K286" i="1" s="1"/>
  <c r="L286" i="1" s="1"/>
  <c r="K287" i="1" s="1"/>
  <c r="L287" i="1" s="1"/>
  <c r="K288" i="1" s="1"/>
  <c r="L288" i="1" s="1"/>
  <c r="K289" i="1" s="1"/>
  <c r="L289" i="1" s="1"/>
  <c r="K290" i="1" s="1"/>
  <c r="L290" i="1" s="1"/>
  <c r="K291" i="1" s="1"/>
  <c r="L291" i="1" s="1"/>
  <c r="K292" i="1" s="1"/>
  <c r="L292" i="1" s="1"/>
  <c r="K293" i="1" s="1"/>
  <c r="L293" i="1" s="1"/>
  <c r="K294" i="1" s="1"/>
  <c r="L294" i="1" s="1"/>
  <c r="K295" i="1" s="1"/>
  <c r="L295" i="1" s="1"/>
  <c r="K296" i="1" s="1"/>
  <c r="L296" i="1" s="1"/>
  <c r="K297" i="1" s="1"/>
  <c r="L297" i="1" s="1"/>
  <c r="K298" i="1" s="1"/>
  <c r="L298" i="1" s="1"/>
  <c r="K299" i="1" s="1"/>
  <c r="L299" i="1" s="1"/>
  <c r="K300" i="1" s="1"/>
  <c r="L300" i="1" s="1"/>
  <c r="K301" i="1" s="1"/>
  <c r="L301" i="1" s="1"/>
  <c r="K302" i="1" s="1"/>
  <c r="L302" i="1" s="1"/>
  <c r="K303" i="1" s="1"/>
  <c r="L303" i="1" s="1"/>
  <c r="K304" i="1" s="1"/>
  <c r="L304" i="1" s="1"/>
  <c r="K305" i="1" s="1"/>
  <c r="L305" i="1" s="1"/>
  <c r="K306" i="1" s="1"/>
  <c r="L306" i="1" s="1"/>
  <c r="K307" i="1" s="1"/>
  <c r="L307" i="1" s="1"/>
  <c r="K308" i="1" s="1"/>
  <c r="L308" i="1" s="1"/>
  <c r="K309" i="1" s="1"/>
  <c r="L309" i="1" s="1"/>
  <c r="K310" i="1" s="1"/>
  <c r="L310" i="1" s="1"/>
  <c r="K311" i="1" s="1"/>
  <c r="L311" i="1" s="1"/>
  <c r="K312" i="1" s="1"/>
  <c r="L312" i="1" s="1"/>
  <c r="K313" i="1" s="1"/>
  <c r="L313" i="1" s="1"/>
  <c r="K314" i="1" s="1"/>
  <c r="L314" i="1" s="1"/>
  <c r="K315" i="1" s="1"/>
  <c r="L315" i="1" s="1"/>
  <c r="K316" i="1" s="1"/>
  <c r="L316" i="1" s="1"/>
  <c r="K317" i="1" s="1"/>
  <c r="L317" i="1" s="1"/>
  <c r="K318" i="1" s="1"/>
  <c r="L318" i="1" s="1"/>
  <c r="K319" i="1" s="1"/>
  <c r="L319" i="1" s="1"/>
  <c r="K320" i="1" s="1"/>
  <c r="L320" i="1" s="1"/>
  <c r="K321" i="1" s="1"/>
  <c r="L321" i="1" s="1"/>
  <c r="K322" i="1" s="1"/>
  <c r="L322" i="1" s="1"/>
  <c r="K323" i="1" s="1"/>
  <c r="L323" i="1" s="1"/>
  <c r="K324" i="1" s="1"/>
  <c r="L324" i="1" s="1"/>
  <c r="K325" i="1" s="1"/>
  <c r="L325" i="1" s="1"/>
  <c r="K326" i="1" s="1"/>
  <c r="L326" i="1" s="1"/>
  <c r="K327" i="1" s="1"/>
  <c r="L327" i="1" s="1"/>
  <c r="K328" i="1" s="1"/>
  <c r="L328" i="1" s="1"/>
  <c r="K329" i="1" s="1"/>
  <c r="L329" i="1" s="1"/>
  <c r="K330" i="1" s="1"/>
  <c r="L330" i="1" s="1"/>
  <c r="K331" i="1" s="1"/>
  <c r="L331" i="1" s="1"/>
  <c r="K332" i="1" s="1"/>
  <c r="L332" i="1" s="1"/>
  <c r="K333" i="1" s="1"/>
  <c r="L333" i="1" s="1"/>
  <c r="K334" i="1" s="1"/>
  <c r="L334" i="1" s="1"/>
  <c r="K335" i="1" s="1"/>
  <c r="L335" i="1" s="1"/>
  <c r="K336" i="1" s="1"/>
  <c r="L336" i="1" s="1"/>
  <c r="K337" i="1" s="1"/>
  <c r="L337" i="1" s="1"/>
  <c r="K338" i="1" s="1"/>
  <c r="L338" i="1" s="1"/>
  <c r="K339" i="1" s="1"/>
  <c r="L339" i="1" s="1"/>
  <c r="K340" i="1" s="1"/>
  <c r="L340" i="1" s="1"/>
  <c r="K341" i="1" s="1"/>
  <c r="L341" i="1" s="1"/>
  <c r="K342" i="1" s="1"/>
  <c r="L342" i="1" s="1"/>
  <c r="K343" i="1" s="1"/>
  <c r="L343" i="1" s="1"/>
  <c r="K344" i="1" s="1"/>
  <c r="L344" i="1" s="1"/>
  <c r="K345" i="1" s="1"/>
  <c r="L345" i="1" s="1"/>
  <c r="K346" i="1" s="1"/>
  <c r="L346" i="1" s="1"/>
  <c r="K347" i="1" s="1"/>
  <c r="L347" i="1" s="1"/>
  <c r="K348" i="1" s="1"/>
  <c r="L348" i="1" s="1"/>
  <c r="K349" i="1" s="1"/>
  <c r="L349" i="1" s="1"/>
  <c r="K350" i="1" s="1"/>
  <c r="L350" i="1" s="1"/>
  <c r="K351" i="1" s="1"/>
  <c r="L351" i="1" s="1"/>
  <c r="K352" i="1" s="1"/>
  <c r="L352" i="1" s="1"/>
  <c r="K353" i="1" s="1"/>
  <c r="L353" i="1" s="1"/>
  <c r="K354" i="1" s="1"/>
  <c r="L354" i="1" s="1"/>
  <c r="K355" i="1" s="1"/>
  <c r="L355" i="1" s="1"/>
  <c r="K356" i="1" s="1"/>
  <c r="L356" i="1" s="1"/>
  <c r="K357" i="1" s="1"/>
  <c r="L357" i="1" s="1"/>
  <c r="K358" i="1" s="1"/>
  <c r="L358" i="1" s="1"/>
  <c r="K359" i="1" s="1"/>
  <c r="L359" i="1" s="1"/>
  <c r="K360" i="1" s="1"/>
  <c r="L360" i="1" s="1"/>
  <c r="K361" i="1" s="1"/>
  <c r="L361" i="1" s="1"/>
  <c r="K362" i="1" s="1"/>
  <c r="L362" i="1" s="1"/>
  <c r="K363" i="1" s="1"/>
  <c r="L363" i="1" s="1"/>
  <c r="K364" i="1" s="1"/>
  <c r="L364" i="1" s="1"/>
  <c r="K365" i="1" s="1"/>
  <c r="L365" i="1" s="1"/>
  <c r="K366" i="1" s="1"/>
  <c r="L366" i="1" s="1"/>
  <c r="K367" i="1" s="1"/>
  <c r="L367" i="1" s="1"/>
  <c r="K368" i="1" s="1"/>
  <c r="L368" i="1" s="1"/>
  <c r="K369" i="1" s="1"/>
  <c r="L369" i="1" s="1"/>
  <c r="K370" i="1" s="1"/>
  <c r="L370" i="1" s="1"/>
  <c r="K371" i="1" s="1"/>
  <c r="L371" i="1" s="1"/>
  <c r="K372" i="1" s="1"/>
  <c r="L372" i="1" s="1"/>
  <c r="K373" i="1" s="1"/>
  <c r="L373" i="1" s="1"/>
  <c r="K374" i="1" s="1"/>
  <c r="L374" i="1" s="1"/>
  <c r="K375" i="1" s="1"/>
  <c r="L375" i="1" s="1"/>
  <c r="K376" i="1" s="1"/>
  <c r="L376" i="1" s="1"/>
  <c r="K377" i="1" s="1"/>
  <c r="L377" i="1" s="1"/>
  <c r="K378" i="1" s="1"/>
  <c r="L378" i="1" s="1"/>
  <c r="K379" i="1" s="1"/>
  <c r="L379" i="1" s="1"/>
  <c r="K380" i="1" s="1"/>
  <c r="L380" i="1" s="1"/>
  <c r="K381" i="1" s="1"/>
  <c r="L381" i="1" s="1"/>
  <c r="K382" i="1" s="1"/>
  <c r="L382" i="1" s="1"/>
  <c r="K383" i="1" s="1"/>
  <c r="L383" i="1" s="1"/>
  <c r="K384" i="1" s="1"/>
  <c r="L384" i="1" s="1"/>
  <c r="K385" i="1" s="1"/>
  <c r="L385" i="1" s="1"/>
  <c r="K386" i="1" s="1"/>
  <c r="L386" i="1" s="1"/>
  <c r="K387" i="1" s="1"/>
  <c r="L387" i="1" s="1"/>
  <c r="K388" i="1" s="1"/>
  <c r="L388" i="1" s="1"/>
  <c r="K389" i="1" s="1"/>
  <c r="L389" i="1" s="1"/>
  <c r="B39" i="1"/>
  <c r="B165" i="1"/>
  <c r="O30" i="1"/>
  <c r="N31" i="1" s="1"/>
  <c r="B301" i="1"/>
  <c r="B296" i="1"/>
  <c r="B288" i="1"/>
  <c r="B280" i="1"/>
  <c r="B272" i="1"/>
  <c r="B264" i="1"/>
  <c r="B256" i="1"/>
  <c r="B248" i="1"/>
  <c r="B240" i="1"/>
  <c r="B232" i="1"/>
  <c r="B224" i="1"/>
  <c r="B216" i="1"/>
  <c r="B208" i="1"/>
  <c r="B135" i="1"/>
  <c r="B31" i="1"/>
  <c r="B61" i="1"/>
  <c r="B93" i="1"/>
  <c r="B111" i="1"/>
  <c r="B141" i="1"/>
  <c r="B167" i="1"/>
  <c r="B191" i="1"/>
  <c r="B203" i="1"/>
  <c r="B209" i="1"/>
  <c r="B213" i="1"/>
  <c r="B217" i="1"/>
  <c r="B221" i="1"/>
  <c r="B225" i="1"/>
  <c r="B229" i="1"/>
  <c r="B233" i="1"/>
  <c r="B241" i="1"/>
  <c r="B245" i="1"/>
  <c r="B249" i="1"/>
  <c r="B253" i="1"/>
  <c r="B257" i="1"/>
  <c r="B261" i="1"/>
  <c r="B265" i="1"/>
  <c r="B269" i="1"/>
  <c r="B273" i="1"/>
  <c r="B277" i="1"/>
  <c r="B281" i="1"/>
  <c r="B285" i="1"/>
  <c r="B289" i="1"/>
  <c r="B293" i="1"/>
  <c r="B37" i="1"/>
  <c r="B69" i="1"/>
  <c r="B101" i="1"/>
  <c r="B125" i="1"/>
  <c r="B143" i="1"/>
  <c r="B173" i="1"/>
  <c r="B199" i="1"/>
  <c r="B204" i="1"/>
  <c r="B206" i="1"/>
  <c r="B210" i="1"/>
  <c r="B214" i="1"/>
  <c r="B218" i="1"/>
  <c r="B222" i="1"/>
  <c r="B226" i="1"/>
  <c r="B230" i="1"/>
  <c r="B234" i="1"/>
  <c r="B238" i="1"/>
  <c r="B242" i="1"/>
  <c r="B246" i="1"/>
  <c r="B250" i="1"/>
  <c r="B254" i="1"/>
  <c r="B258" i="1"/>
  <c r="B262" i="1"/>
  <c r="B266" i="1"/>
  <c r="B270" i="1"/>
  <c r="B274" i="1"/>
  <c r="B278" i="1"/>
  <c r="B282" i="1"/>
  <c r="B286" i="1"/>
  <c r="B290" i="1"/>
  <c r="B294" i="1"/>
  <c r="B298" i="1"/>
  <c r="B302" i="1"/>
  <c r="B77" i="1"/>
  <c r="B45" i="1"/>
  <c r="B193" i="1"/>
  <c r="B159" i="1"/>
  <c r="B127" i="1"/>
  <c r="B95" i="1"/>
  <c r="B63" i="1"/>
  <c r="B32" i="1"/>
  <c r="B40" i="1"/>
  <c r="B48" i="1"/>
  <c r="B56" i="1"/>
  <c r="B64" i="1"/>
  <c r="B72" i="1"/>
  <c r="B80" i="1"/>
  <c r="B88" i="1"/>
  <c r="B96" i="1"/>
  <c r="B104" i="1"/>
  <c r="B112" i="1"/>
  <c r="B120" i="1"/>
  <c r="B128" i="1"/>
  <c r="B136" i="1"/>
  <c r="B144" i="1"/>
  <c r="B152" i="1"/>
  <c r="B160" i="1"/>
  <c r="B168" i="1"/>
  <c r="B176" i="1"/>
  <c r="B184" i="1"/>
  <c r="B194" i="1"/>
  <c r="B202" i="1"/>
  <c r="B33" i="1"/>
  <c r="B41" i="1"/>
  <c r="B49" i="1"/>
  <c r="B57" i="1"/>
  <c r="B65" i="1"/>
  <c r="B73" i="1"/>
  <c r="B81" i="1"/>
  <c r="B89" i="1"/>
  <c r="B97" i="1"/>
  <c r="B105" i="1"/>
  <c r="B113" i="1"/>
  <c r="B121" i="1"/>
  <c r="B129" i="1"/>
  <c r="B137" i="1"/>
  <c r="B145" i="1"/>
  <c r="B153" i="1"/>
  <c r="B161" i="1"/>
  <c r="B169" i="1"/>
  <c r="B177" i="1"/>
  <c r="B185" i="1"/>
  <c r="B34" i="1"/>
  <c r="B42" i="1"/>
  <c r="B50" i="1"/>
  <c r="B58" i="1"/>
  <c r="B66" i="1"/>
  <c r="B74" i="1"/>
  <c r="B82" i="1"/>
  <c r="B90" i="1"/>
  <c r="B98" i="1"/>
  <c r="B106" i="1"/>
  <c r="B114" i="1"/>
  <c r="B122" i="1"/>
  <c r="B130" i="1"/>
  <c r="B138" i="1"/>
  <c r="B146" i="1"/>
  <c r="B154" i="1"/>
  <c r="B162" i="1"/>
  <c r="B170" i="1"/>
  <c r="B178" i="1"/>
  <c r="B186" i="1"/>
  <c r="B196" i="1"/>
  <c r="B35" i="1"/>
  <c r="B43" i="1"/>
  <c r="B51" i="1"/>
  <c r="B59" i="1"/>
  <c r="B67" i="1"/>
  <c r="B75" i="1"/>
  <c r="B83" i="1"/>
  <c r="B91" i="1"/>
  <c r="B99" i="1"/>
  <c r="B107" i="1"/>
  <c r="B115" i="1"/>
  <c r="B123" i="1"/>
  <c r="B131" i="1"/>
  <c r="B139" i="1"/>
  <c r="B147" i="1"/>
  <c r="B155" i="1"/>
  <c r="B163" i="1"/>
  <c r="B171" i="1"/>
  <c r="B179" i="1"/>
  <c r="B187" i="1"/>
  <c r="B197" i="1"/>
  <c r="B36" i="1"/>
  <c r="B44" i="1"/>
  <c r="B52" i="1"/>
  <c r="B60" i="1"/>
  <c r="B68" i="1"/>
  <c r="B76" i="1"/>
  <c r="B84" i="1"/>
  <c r="B92" i="1"/>
  <c r="B100" i="1"/>
  <c r="B108" i="1"/>
  <c r="B116" i="1"/>
  <c r="B124" i="1"/>
  <c r="B132" i="1"/>
  <c r="B140" i="1"/>
  <c r="B148" i="1"/>
  <c r="B156" i="1"/>
  <c r="B164" i="1"/>
  <c r="B172" i="1"/>
  <c r="B180" i="1"/>
  <c r="B188" i="1"/>
  <c r="B198" i="1"/>
  <c r="B30" i="1"/>
  <c r="B38" i="1"/>
  <c r="B46" i="1"/>
  <c r="B54" i="1"/>
  <c r="B62" i="1"/>
  <c r="B70" i="1"/>
  <c r="B78" i="1"/>
  <c r="B86" i="1"/>
  <c r="B94" i="1"/>
  <c r="B102" i="1"/>
  <c r="B110" i="1"/>
  <c r="B118" i="1"/>
  <c r="B126" i="1"/>
  <c r="B134" i="1"/>
  <c r="B142" i="1"/>
  <c r="B150" i="1"/>
  <c r="B158" i="1"/>
  <c r="B166" i="1"/>
  <c r="B174" i="1"/>
  <c r="B182" i="1"/>
  <c r="C30" i="1"/>
  <c r="B192" i="1"/>
  <c r="B200" i="1"/>
  <c r="B183" i="1"/>
  <c r="B151" i="1"/>
  <c r="B119" i="1"/>
  <c r="B87" i="1"/>
  <c r="B55" i="1"/>
  <c r="B181" i="1"/>
  <c r="B149" i="1"/>
  <c r="B117" i="1"/>
  <c r="B85" i="1"/>
  <c r="B53" i="1"/>
  <c r="O31" i="1" l="1"/>
  <c r="N32" i="1" s="1"/>
  <c r="O32" i="1" s="1"/>
  <c r="N33" i="1" s="1"/>
  <c r="O33" i="1" s="1"/>
  <c r="N34" i="1" s="1"/>
  <c r="O34" i="1" s="1"/>
  <c r="N35" i="1" s="1"/>
  <c r="O35" i="1" s="1"/>
  <c r="N36" i="1" s="1"/>
  <c r="O36" i="1" s="1"/>
  <c r="N37" i="1" s="1"/>
  <c r="O37" i="1" s="1"/>
  <c r="N38" i="1" s="1"/>
  <c r="O38" i="1" s="1"/>
  <c r="N39" i="1" s="1"/>
  <c r="O39" i="1" s="1"/>
  <c r="N40" i="1" s="1"/>
  <c r="O40" i="1" s="1"/>
  <c r="N41" i="1" s="1"/>
  <c r="O41" i="1" s="1"/>
  <c r="N42" i="1" s="1"/>
  <c r="O42" i="1" s="1"/>
  <c r="N43" i="1" s="1"/>
  <c r="O43" i="1" s="1"/>
  <c r="N44" i="1" s="1"/>
  <c r="O44" i="1" s="1"/>
  <c r="N45" i="1" s="1"/>
  <c r="O45" i="1" s="1"/>
  <c r="N46" i="1" s="1"/>
  <c r="O46" i="1" s="1"/>
  <c r="N47" i="1" s="1"/>
  <c r="O47" i="1" s="1"/>
  <c r="N48" i="1" s="1"/>
  <c r="O48" i="1" s="1"/>
  <c r="N49" i="1" s="1"/>
  <c r="O49" i="1" s="1"/>
  <c r="N50" i="1" s="1"/>
  <c r="O50" i="1" s="1"/>
  <c r="N51" i="1" s="1"/>
  <c r="O51" i="1" s="1"/>
  <c r="N52" i="1" s="1"/>
  <c r="O52" i="1" s="1"/>
  <c r="N53" i="1" s="1"/>
  <c r="O53" i="1" s="1"/>
  <c r="N54" i="1" s="1"/>
  <c r="O54" i="1" s="1"/>
  <c r="N55" i="1" s="1"/>
  <c r="O55" i="1" s="1"/>
  <c r="N56" i="1" s="1"/>
  <c r="O56" i="1" s="1"/>
  <c r="N57" i="1" s="1"/>
  <c r="O57" i="1" s="1"/>
  <c r="N58" i="1" s="1"/>
  <c r="O58" i="1" s="1"/>
  <c r="N59" i="1" s="1"/>
  <c r="O59" i="1" s="1"/>
  <c r="N60" i="1" s="1"/>
  <c r="O60" i="1" s="1"/>
  <c r="N61" i="1" s="1"/>
  <c r="O61" i="1" s="1"/>
  <c r="N62" i="1" s="1"/>
  <c r="O62" i="1" s="1"/>
  <c r="N63" i="1" s="1"/>
  <c r="O63" i="1" s="1"/>
  <c r="N64" i="1" s="1"/>
  <c r="O64" i="1" s="1"/>
  <c r="N65" i="1" s="1"/>
  <c r="O65" i="1" s="1"/>
  <c r="N66" i="1" s="1"/>
  <c r="O66" i="1" s="1"/>
  <c r="N67" i="1" s="1"/>
  <c r="O67" i="1" s="1"/>
  <c r="N68" i="1" s="1"/>
  <c r="O68" i="1" s="1"/>
  <c r="N69" i="1" s="1"/>
  <c r="O69" i="1" s="1"/>
  <c r="N70" i="1" s="1"/>
  <c r="O70" i="1" s="1"/>
  <c r="N71" i="1" s="1"/>
  <c r="O71" i="1" s="1"/>
  <c r="N72" i="1" s="1"/>
  <c r="O72" i="1" s="1"/>
  <c r="N73" i="1" s="1"/>
  <c r="O73" i="1" s="1"/>
  <c r="N74" i="1" s="1"/>
  <c r="O74" i="1" s="1"/>
  <c r="N75" i="1" s="1"/>
  <c r="O75" i="1" s="1"/>
  <c r="N76" i="1" s="1"/>
  <c r="O76" i="1" s="1"/>
  <c r="N77" i="1" s="1"/>
  <c r="O77" i="1" s="1"/>
  <c r="N78" i="1" s="1"/>
  <c r="O78" i="1" s="1"/>
  <c r="N79" i="1" s="1"/>
  <c r="O79" i="1" s="1"/>
  <c r="N80" i="1" s="1"/>
  <c r="O80" i="1" s="1"/>
  <c r="N81" i="1" s="1"/>
  <c r="O81" i="1" s="1"/>
  <c r="N82" i="1" s="1"/>
  <c r="O82" i="1" s="1"/>
  <c r="N83" i="1" s="1"/>
  <c r="O83" i="1" s="1"/>
  <c r="N84" i="1" s="1"/>
  <c r="O84" i="1" s="1"/>
  <c r="N85" i="1" s="1"/>
  <c r="O85" i="1" s="1"/>
  <c r="N86" i="1" s="1"/>
  <c r="O86" i="1" s="1"/>
  <c r="N87" i="1" s="1"/>
  <c r="O87" i="1" s="1"/>
  <c r="N88" i="1" s="1"/>
  <c r="O88" i="1" s="1"/>
  <c r="N89" i="1" s="1"/>
  <c r="O89" i="1" s="1"/>
  <c r="N90" i="1" s="1"/>
  <c r="O90" i="1" s="1"/>
  <c r="N91" i="1" s="1"/>
  <c r="O91" i="1" s="1"/>
  <c r="N92" i="1" s="1"/>
  <c r="O92" i="1" s="1"/>
  <c r="N93" i="1" s="1"/>
  <c r="O93" i="1" s="1"/>
  <c r="N94" i="1" s="1"/>
  <c r="O94" i="1" s="1"/>
  <c r="N95" i="1" s="1"/>
  <c r="O95" i="1" s="1"/>
  <c r="N96" i="1" s="1"/>
  <c r="O96" i="1" s="1"/>
  <c r="N97" i="1" s="1"/>
  <c r="O97" i="1" s="1"/>
  <c r="N98" i="1" s="1"/>
  <c r="O98" i="1" s="1"/>
  <c r="N99" i="1" s="1"/>
  <c r="O99" i="1" s="1"/>
  <c r="N100" i="1" s="1"/>
  <c r="O100" i="1" s="1"/>
  <c r="N101" i="1" s="1"/>
  <c r="O101" i="1" s="1"/>
  <c r="N102" i="1" s="1"/>
  <c r="O102" i="1" s="1"/>
  <c r="N103" i="1" s="1"/>
  <c r="O103" i="1" s="1"/>
  <c r="N104" i="1" s="1"/>
  <c r="O104" i="1" s="1"/>
  <c r="N105" i="1" s="1"/>
  <c r="O105" i="1" s="1"/>
  <c r="N106" i="1" s="1"/>
  <c r="O106" i="1" s="1"/>
  <c r="N107" i="1" s="1"/>
  <c r="O107" i="1" s="1"/>
  <c r="N108" i="1" s="1"/>
  <c r="O108" i="1" s="1"/>
  <c r="N109" i="1" s="1"/>
  <c r="O109" i="1" s="1"/>
  <c r="N110" i="1" s="1"/>
  <c r="O110" i="1" s="1"/>
  <c r="N111" i="1" s="1"/>
  <c r="O111" i="1" s="1"/>
  <c r="N112" i="1" s="1"/>
  <c r="O112" i="1" s="1"/>
  <c r="N113" i="1" s="1"/>
  <c r="O113" i="1" s="1"/>
  <c r="N114" i="1" s="1"/>
  <c r="O114" i="1" s="1"/>
  <c r="N115" i="1" s="1"/>
  <c r="O115" i="1" s="1"/>
  <c r="N116" i="1" s="1"/>
  <c r="O116" i="1" s="1"/>
  <c r="N117" i="1" s="1"/>
  <c r="O117" i="1" s="1"/>
  <c r="N118" i="1" s="1"/>
  <c r="O118" i="1" s="1"/>
  <c r="N119" i="1" s="1"/>
  <c r="O119" i="1" s="1"/>
  <c r="N120" i="1" s="1"/>
  <c r="O120" i="1" s="1"/>
  <c r="N121" i="1" s="1"/>
  <c r="O121" i="1" s="1"/>
  <c r="N122" i="1" s="1"/>
  <c r="O122" i="1" s="1"/>
  <c r="N123" i="1" s="1"/>
  <c r="O123" i="1" s="1"/>
  <c r="N124" i="1" s="1"/>
  <c r="O124" i="1" s="1"/>
  <c r="N125" i="1" s="1"/>
  <c r="O125" i="1" s="1"/>
  <c r="N126" i="1" s="1"/>
  <c r="O126" i="1" s="1"/>
  <c r="N127" i="1" s="1"/>
  <c r="O127" i="1" s="1"/>
  <c r="N128" i="1" s="1"/>
  <c r="O128" i="1" s="1"/>
  <c r="N129" i="1" s="1"/>
  <c r="O129" i="1" s="1"/>
  <c r="N130" i="1" s="1"/>
  <c r="O130" i="1" s="1"/>
  <c r="N131" i="1" s="1"/>
  <c r="O131" i="1" s="1"/>
  <c r="N132" i="1" s="1"/>
  <c r="O132" i="1" s="1"/>
  <c r="N133" i="1" s="1"/>
  <c r="O133" i="1" s="1"/>
  <c r="N134" i="1" s="1"/>
  <c r="O134" i="1" s="1"/>
  <c r="N135" i="1" s="1"/>
  <c r="O135" i="1" s="1"/>
  <c r="N136" i="1" s="1"/>
  <c r="O136" i="1" s="1"/>
  <c r="N137" i="1" s="1"/>
  <c r="O137" i="1" s="1"/>
  <c r="N138" i="1" s="1"/>
  <c r="O138" i="1" s="1"/>
  <c r="N139" i="1" s="1"/>
  <c r="O139" i="1" s="1"/>
  <c r="N140" i="1" s="1"/>
  <c r="O140" i="1" s="1"/>
  <c r="N141" i="1" s="1"/>
  <c r="O141" i="1" s="1"/>
  <c r="N142" i="1" s="1"/>
  <c r="O142" i="1" s="1"/>
  <c r="N143" i="1" s="1"/>
  <c r="O143" i="1" s="1"/>
  <c r="N144" i="1" s="1"/>
  <c r="O144" i="1" s="1"/>
  <c r="N145" i="1" s="1"/>
  <c r="O145" i="1" s="1"/>
  <c r="N146" i="1" s="1"/>
  <c r="O146" i="1" s="1"/>
  <c r="N147" i="1" s="1"/>
  <c r="O147" i="1" s="1"/>
  <c r="N148" i="1" s="1"/>
  <c r="O148" i="1" s="1"/>
  <c r="N149" i="1" s="1"/>
  <c r="O149" i="1" s="1"/>
  <c r="N150" i="1" s="1"/>
  <c r="O150" i="1" s="1"/>
  <c r="N151" i="1" s="1"/>
  <c r="O151" i="1" s="1"/>
  <c r="N152" i="1" s="1"/>
  <c r="O152" i="1" s="1"/>
  <c r="N153" i="1" s="1"/>
  <c r="O153" i="1" s="1"/>
  <c r="N154" i="1" s="1"/>
  <c r="O154" i="1" s="1"/>
  <c r="N155" i="1" s="1"/>
  <c r="O155" i="1" s="1"/>
  <c r="N156" i="1" s="1"/>
  <c r="O156" i="1" s="1"/>
  <c r="N157" i="1" s="1"/>
  <c r="O157" i="1" s="1"/>
  <c r="N158" i="1" s="1"/>
  <c r="O158" i="1" s="1"/>
  <c r="N159" i="1" s="1"/>
  <c r="O159" i="1" s="1"/>
  <c r="N160" i="1" s="1"/>
  <c r="O160" i="1" s="1"/>
  <c r="N161" i="1" s="1"/>
  <c r="O161" i="1" s="1"/>
  <c r="N162" i="1" s="1"/>
  <c r="O162" i="1" s="1"/>
  <c r="N163" i="1" s="1"/>
  <c r="O163" i="1" s="1"/>
  <c r="N164" i="1" s="1"/>
  <c r="O164" i="1" s="1"/>
  <c r="N165" i="1" s="1"/>
  <c r="O165" i="1" s="1"/>
  <c r="N166" i="1" s="1"/>
  <c r="O166" i="1" s="1"/>
  <c r="N167" i="1" s="1"/>
  <c r="O167" i="1" s="1"/>
  <c r="N168" i="1" s="1"/>
  <c r="O168" i="1" s="1"/>
  <c r="N169" i="1" s="1"/>
  <c r="O169" i="1" s="1"/>
  <c r="N170" i="1" s="1"/>
  <c r="O170" i="1" s="1"/>
  <c r="N171" i="1" s="1"/>
  <c r="O171" i="1" s="1"/>
  <c r="N172" i="1" s="1"/>
  <c r="O172" i="1" s="1"/>
  <c r="N173" i="1" s="1"/>
  <c r="O173" i="1" s="1"/>
  <c r="N174" i="1" s="1"/>
  <c r="O174" i="1" s="1"/>
  <c r="N175" i="1" s="1"/>
  <c r="O175" i="1" s="1"/>
  <c r="N176" i="1" s="1"/>
  <c r="O176" i="1" s="1"/>
  <c r="N177" i="1" s="1"/>
  <c r="O177" i="1" s="1"/>
  <c r="N178" i="1" s="1"/>
  <c r="O178" i="1" s="1"/>
  <c r="N179" i="1" s="1"/>
  <c r="O179" i="1" s="1"/>
  <c r="N180" i="1" s="1"/>
  <c r="O180" i="1" s="1"/>
  <c r="N181" i="1" s="1"/>
  <c r="O181" i="1" s="1"/>
  <c r="N182" i="1" s="1"/>
  <c r="O182" i="1" s="1"/>
  <c r="N183" i="1" s="1"/>
  <c r="O183" i="1" s="1"/>
  <c r="N184" i="1" s="1"/>
  <c r="O184" i="1" s="1"/>
  <c r="N185" i="1" s="1"/>
  <c r="O185" i="1" s="1"/>
  <c r="N186" i="1" s="1"/>
  <c r="O186" i="1" s="1"/>
  <c r="N187" i="1" s="1"/>
  <c r="O187" i="1" s="1"/>
  <c r="N188" i="1" s="1"/>
  <c r="O188" i="1" s="1"/>
  <c r="N189" i="1" s="1"/>
  <c r="O189" i="1" s="1"/>
  <c r="N190" i="1" s="1"/>
  <c r="O190" i="1" s="1"/>
  <c r="N191" i="1" s="1"/>
  <c r="O191" i="1" s="1"/>
  <c r="N192" i="1" s="1"/>
  <c r="O192" i="1" s="1"/>
  <c r="N193" i="1" s="1"/>
  <c r="O193" i="1" s="1"/>
  <c r="N194" i="1" s="1"/>
  <c r="O194" i="1" s="1"/>
  <c r="N195" i="1" s="1"/>
  <c r="O195" i="1" s="1"/>
  <c r="N196" i="1" s="1"/>
  <c r="O196" i="1" s="1"/>
  <c r="N197" i="1" s="1"/>
  <c r="O197" i="1" s="1"/>
  <c r="N198" i="1" s="1"/>
  <c r="O198" i="1" s="1"/>
  <c r="N199" i="1" s="1"/>
  <c r="O199" i="1" s="1"/>
  <c r="N200" i="1" s="1"/>
  <c r="O200" i="1" s="1"/>
  <c r="N201" i="1" s="1"/>
  <c r="O201" i="1" s="1"/>
  <c r="N202" i="1" s="1"/>
  <c r="O202" i="1" s="1"/>
  <c r="N203" i="1" s="1"/>
  <c r="O203" i="1" s="1"/>
  <c r="N204" i="1" s="1"/>
  <c r="O204" i="1" s="1"/>
  <c r="N205" i="1" s="1"/>
  <c r="O205" i="1" s="1"/>
  <c r="N206" i="1" s="1"/>
  <c r="O206" i="1" s="1"/>
  <c r="N207" i="1" s="1"/>
  <c r="O207" i="1" s="1"/>
  <c r="N208" i="1" s="1"/>
  <c r="O208" i="1" s="1"/>
  <c r="N209" i="1" s="1"/>
  <c r="O209" i="1" s="1"/>
  <c r="N210" i="1" s="1"/>
  <c r="O210" i="1" s="1"/>
  <c r="N211" i="1" s="1"/>
  <c r="O211" i="1" s="1"/>
  <c r="N212" i="1" s="1"/>
  <c r="O212" i="1" s="1"/>
  <c r="N213" i="1" s="1"/>
  <c r="O213" i="1" s="1"/>
  <c r="N214" i="1" s="1"/>
  <c r="O214" i="1" s="1"/>
  <c r="N215" i="1" s="1"/>
  <c r="O215" i="1" s="1"/>
  <c r="N216" i="1" s="1"/>
  <c r="O216" i="1" s="1"/>
  <c r="N217" i="1" s="1"/>
  <c r="O217" i="1" s="1"/>
  <c r="N218" i="1" s="1"/>
  <c r="O218" i="1" s="1"/>
  <c r="N219" i="1" s="1"/>
  <c r="O219" i="1" s="1"/>
  <c r="N220" i="1" s="1"/>
  <c r="O220" i="1" s="1"/>
  <c r="N221" i="1" s="1"/>
  <c r="O221" i="1" s="1"/>
  <c r="N222" i="1" s="1"/>
  <c r="O222" i="1" s="1"/>
  <c r="N223" i="1" s="1"/>
  <c r="O223" i="1" s="1"/>
  <c r="N224" i="1" s="1"/>
  <c r="O224" i="1" s="1"/>
  <c r="N225" i="1" s="1"/>
  <c r="O225" i="1" s="1"/>
  <c r="N226" i="1" s="1"/>
  <c r="O226" i="1" s="1"/>
  <c r="N227" i="1" s="1"/>
  <c r="O227" i="1" s="1"/>
  <c r="N228" i="1" s="1"/>
  <c r="O228" i="1" s="1"/>
  <c r="N229" i="1" s="1"/>
  <c r="O229" i="1" s="1"/>
  <c r="N230" i="1" s="1"/>
  <c r="O230" i="1" s="1"/>
  <c r="N231" i="1" s="1"/>
  <c r="O231" i="1" s="1"/>
  <c r="N232" i="1" s="1"/>
  <c r="O232" i="1" s="1"/>
  <c r="N233" i="1" s="1"/>
  <c r="O233" i="1" s="1"/>
  <c r="N234" i="1" s="1"/>
  <c r="O234" i="1" s="1"/>
  <c r="N235" i="1" s="1"/>
  <c r="O235" i="1" s="1"/>
  <c r="N236" i="1" s="1"/>
  <c r="O236" i="1" s="1"/>
  <c r="N237" i="1" s="1"/>
  <c r="O237" i="1" s="1"/>
  <c r="N238" i="1" s="1"/>
  <c r="O238" i="1" s="1"/>
  <c r="N239" i="1" s="1"/>
  <c r="O239" i="1" s="1"/>
  <c r="N240" i="1" s="1"/>
  <c r="O240" i="1" s="1"/>
  <c r="N241" i="1" s="1"/>
  <c r="O241" i="1" s="1"/>
  <c r="N242" i="1" s="1"/>
  <c r="O242" i="1" s="1"/>
  <c r="N243" i="1" s="1"/>
  <c r="O243" i="1" s="1"/>
  <c r="N244" i="1" s="1"/>
  <c r="O244" i="1" s="1"/>
  <c r="N245" i="1" s="1"/>
  <c r="O245" i="1" s="1"/>
  <c r="N246" i="1" s="1"/>
  <c r="O246" i="1" s="1"/>
  <c r="N247" i="1" s="1"/>
  <c r="O247" i="1" s="1"/>
  <c r="N248" i="1" s="1"/>
  <c r="O248" i="1" s="1"/>
  <c r="N249" i="1" s="1"/>
  <c r="O249" i="1" s="1"/>
  <c r="N250" i="1" s="1"/>
  <c r="O250" i="1" s="1"/>
  <c r="N251" i="1" s="1"/>
  <c r="O251" i="1" s="1"/>
  <c r="N252" i="1" s="1"/>
  <c r="O252" i="1" s="1"/>
  <c r="N253" i="1" s="1"/>
  <c r="O253" i="1" s="1"/>
  <c r="N254" i="1" s="1"/>
  <c r="O254" i="1" s="1"/>
  <c r="N255" i="1" s="1"/>
  <c r="O255" i="1" s="1"/>
  <c r="N256" i="1" s="1"/>
  <c r="O256" i="1" s="1"/>
  <c r="N257" i="1" s="1"/>
  <c r="O257" i="1" s="1"/>
  <c r="N258" i="1" s="1"/>
  <c r="O258" i="1" s="1"/>
  <c r="N259" i="1" s="1"/>
  <c r="O259" i="1" s="1"/>
  <c r="N260" i="1" s="1"/>
  <c r="O260" i="1" s="1"/>
  <c r="N261" i="1" s="1"/>
  <c r="O261" i="1" s="1"/>
  <c r="N262" i="1" s="1"/>
  <c r="O262" i="1" s="1"/>
  <c r="N263" i="1" s="1"/>
  <c r="O263" i="1" s="1"/>
  <c r="N264" i="1" s="1"/>
  <c r="O264" i="1" s="1"/>
  <c r="N265" i="1" s="1"/>
  <c r="O265" i="1" s="1"/>
  <c r="N266" i="1" s="1"/>
  <c r="O266" i="1" s="1"/>
  <c r="N267" i="1" s="1"/>
  <c r="O267" i="1" s="1"/>
  <c r="N268" i="1" s="1"/>
  <c r="O268" i="1" s="1"/>
  <c r="N269" i="1" s="1"/>
  <c r="O269" i="1" s="1"/>
  <c r="N270" i="1" s="1"/>
  <c r="O270" i="1" s="1"/>
  <c r="N271" i="1" s="1"/>
  <c r="O271" i="1" s="1"/>
  <c r="N272" i="1" s="1"/>
  <c r="O272" i="1" s="1"/>
  <c r="N273" i="1" s="1"/>
  <c r="O273" i="1" s="1"/>
  <c r="N274" i="1" s="1"/>
  <c r="O274" i="1" s="1"/>
  <c r="N275" i="1" s="1"/>
  <c r="O275" i="1" s="1"/>
  <c r="N276" i="1" s="1"/>
  <c r="O276" i="1" s="1"/>
  <c r="N277" i="1" s="1"/>
  <c r="O277" i="1" s="1"/>
  <c r="N278" i="1" s="1"/>
  <c r="O278" i="1" s="1"/>
  <c r="N279" i="1" s="1"/>
  <c r="O279" i="1" s="1"/>
  <c r="N280" i="1" s="1"/>
  <c r="O280" i="1" s="1"/>
  <c r="N281" i="1" s="1"/>
  <c r="O281" i="1" s="1"/>
  <c r="N282" i="1" s="1"/>
  <c r="O282" i="1" s="1"/>
  <c r="N283" i="1" s="1"/>
  <c r="O283" i="1" s="1"/>
  <c r="N284" i="1" s="1"/>
  <c r="O284" i="1" s="1"/>
  <c r="N285" i="1" s="1"/>
  <c r="O285" i="1" s="1"/>
  <c r="N286" i="1" s="1"/>
  <c r="O286" i="1" s="1"/>
  <c r="N287" i="1" s="1"/>
  <c r="O287" i="1" s="1"/>
  <c r="N288" i="1" s="1"/>
  <c r="O288" i="1" s="1"/>
  <c r="N289" i="1" s="1"/>
  <c r="O289" i="1" s="1"/>
  <c r="N290" i="1" s="1"/>
  <c r="O290" i="1" s="1"/>
  <c r="N291" i="1" s="1"/>
  <c r="O291" i="1" s="1"/>
  <c r="N292" i="1" s="1"/>
  <c r="O292" i="1" s="1"/>
  <c r="N293" i="1" s="1"/>
  <c r="O293" i="1" s="1"/>
  <c r="N294" i="1" s="1"/>
  <c r="O294" i="1" s="1"/>
  <c r="N295" i="1" s="1"/>
  <c r="O295" i="1" s="1"/>
  <c r="N296" i="1" s="1"/>
  <c r="O296" i="1" s="1"/>
  <c r="N297" i="1" s="1"/>
  <c r="O297" i="1" s="1"/>
  <c r="N298" i="1" s="1"/>
  <c r="O298" i="1" s="1"/>
  <c r="N299" i="1" s="1"/>
  <c r="O299" i="1" s="1"/>
  <c r="N300" i="1" s="1"/>
  <c r="O300" i="1" s="1"/>
  <c r="N301" i="1" s="1"/>
  <c r="O301" i="1" s="1"/>
  <c r="N302" i="1" s="1"/>
  <c r="O302" i="1" s="1"/>
  <c r="N303" i="1" s="1"/>
  <c r="O303" i="1" s="1"/>
  <c r="N304" i="1" s="1"/>
  <c r="O304" i="1" s="1"/>
  <c r="N305" i="1" s="1"/>
  <c r="O305" i="1" s="1"/>
  <c r="N306" i="1" s="1"/>
  <c r="O306" i="1" s="1"/>
  <c r="N307" i="1" s="1"/>
  <c r="O307" i="1" s="1"/>
  <c r="N308" i="1" s="1"/>
  <c r="O308" i="1" s="1"/>
  <c r="N309" i="1" s="1"/>
  <c r="O309" i="1" s="1"/>
  <c r="N310" i="1" s="1"/>
  <c r="O310" i="1" s="1"/>
  <c r="N311" i="1" s="1"/>
  <c r="O311" i="1" s="1"/>
  <c r="N312" i="1" s="1"/>
  <c r="O312" i="1" s="1"/>
  <c r="N313" i="1" s="1"/>
  <c r="O313" i="1" s="1"/>
  <c r="N314" i="1" s="1"/>
  <c r="O314" i="1" s="1"/>
  <c r="N315" i="1" s="1"/>
  <c r="O315" i="1" s="1"/>
  <c r="N316" i="1" s="1"/>
  <c r="O316" i="1" s="1"/>
  <c r="N317" i="1" s="1"/>
  <c r="O317" i="1" s="1"/>
  <c r="N318" i="1" s="1"/>
  <c r="O318" i="1" s="1"/>
  <c r="N319" i="1" s="1"/>
  <c r="O319" i="1" s="1"/>
  <c r="N320" i="1" s="1"/>
  <c r="O320" i="1" s="1"/>
  <c r="N321" i="1" s="1"/>
  <c r="O321" i="1" s="1"/>
  <c r="N322" i="1" s="1"/>
  <c r="O322" i="1" s="1"/>
  <c r="N323" i="1" s="1"/>
  <c r="O323" i="1" s="1"/>
  <c r="N324" i="1" s="1"/>
  <c r="O324" i="1" s="1"/>
  <c r="N325" i="1" s="1"/>
  <c r="O325" i="1" s="1"/>
  <c r="N326" i="1" s="1"/>
  <c r="O326" i="1" s="1"/>
  <c r="N327" i="1" s="1"/>
  <c r="O327" i="1" s="1"/>
  <c r="N328" i="1" s="1"/>
  <c r="O328" i="1" s="1"/>
  <c r="N329" i="1" s="1"/>
  <c r="O329" i="1" s="1"/>
  <c r="N330" i="1" s="1"/>
  <c r="O330" i="1" s="1"/>
  <c r="N331" i="1" s="1"/>
  <c r="O331" i="1" s="1"/>
  <c r="N332" i="1" s="1"/>
  <c r="O332" i="1" s="1"/>
  <c r="N333" i="1" s="1"/>
  <c r="O333" i="1" s="1"/>
  <c r="N334" i="1" s="1"/>
  <c r="O334" i="1" s="1"/>
  <c r="N335" i="1" s="1"/>
  <c r="O335" i="1" s="1"/>
  <c r="N336" i="1" s="1"/>
  <c r="O336" i="1" s="1"/>
  <c r="N337" i="1" s="1"/>
  <c r="O337" i="1" s="1"/>
  <c r="N338" i="1" s="1"/>
  <c r="O338" i="1" s="1"/>
  <c r="N339" i="1" s="1"/>
  <c r="O339" i="1" s="1"/>
  <c r="N340" i="1" s="1"/>
  <c r="O340" i="1" s="1"/>
  <c r="N341" i="1" s="1"/>
  <c r="O341" i="1" s="1"/>
  <c r="N342" i="1" s="1"/>
  <c r="O342" i="1" s="1"/>
  <c r="N343" i="1" s="1"/>
  <c r="O343" i="1" s="1"/>
  <c r="N344" i="1" s="1"/>
  <c r="O344" i="1" s="1"/>
  <c r="N345" i="1" s="1"/>
  <c r="O345" i="1" s="1"/>
  <c r="N346" i="1" s="1"/>
  <c r="O346" i="1" s="1"/>
  <c r="N347" i="1" s="1"/>
  <c r="O347" i="1" s="1"/>
  <c r="N348" i="1" s="1"/>
  <c r="O348" i="1" s="1"/>
  <c r="N349" i="1" s="1"/>
  <c r="O349" i="1" s="1"/>
  <c r="N350" i="1" s="1"/>
  <c r="O350" i="1" s="1"/>
  <c r="N351" i="1" s="1"/>
  <c r="O351" i="1" s="1"/>
  <c r="N352" i="1" s="1"/>
  <c r="O352" i="1" s="1"/>
  <c r="N353" i="1" s="1"/>
  <c r="O353" i="1" s="1"/>
  <c r="N354" i="1" s="1"/>
  <c r="O354" i="1" s="1"/>
  <c r="N355" i="1" s="1"/>
  <c r="O355" i="1" s="1"/>
  <c r="N356" i="1" s="1"/>
  <c r="O356" i="1" s="1"/>
  <c r="N357" i="1" s="1"/>
  <c r="O357" i="1" s="1"/>
  <c r="N358" i="1" s="1"/>
  <c r="O358" i="1" s="1"/>
  <c r="N359" i="1" s="1"/>
  <c r="O359" i="1" s="1"/>
  <c r="N360" i="1" s="1"/>
  <c r="O360" i="1" s="1"/>
  <c r="N361" i="1" s="1"/>
  <c r="O361" i="1" s="1"/>
  <c r="N362" i="1" s="1"/>
  <c r="O362" i="1" s="1"/>
  <c r="N363" i="1" s="1"/>
  <c r="O363" i="1" s="1"/>
  <c r="N364" i="1" s="1"/>
  <c r="O364" i="1" s="1"/>
  <c r="N365" i="1" s="1"/>
  <c r="O365" i="1" s="1"/>
  <c r="N366" i="1" s="1"/>
  <c r="O366" i="1" s="1"/>
  <c r="N367" i="1" s="1"/>
  <c r="O367" i="1" s="1"/>
  <c r="N368" i="1" s="1"/>
  <c r="O368" i="1" s="1"/>
  <c r="N369" i="1" s="1"/>
  <c r="O369" i="1" s="1"/>
  <c r="N370" i="1" s="1"/>
  <c r="O370" i="1" s="1"/>
  <c r="N371" i="1" s="1"/>
  <c r="O371" i="1" s="1"/>
  <c r="N372" i="1" s="1"/>
  <c r="O372" i="1" s="1"/>
  <c r="N373" i="1" s="1"/>
  <c r="O373" i="1" s="1"/>
  <c r="N374" i="1" s="1"/>
  <c r="O374" i="1" s="1"/>
  <c r="N375" i="1" s="1"/>
  <c r="O375" i="1" s="1"/>
  <c r="N376" i="1" s="1"/>
  <c r="O376" i="1" s="1"/>
  <c r="N377" i="1" s="1"/>
  <c r="O377" i="1" s="1"/>
  <c r="N378" i="1" s="1"/>
  <c r="O378" i="1" s="1"/>
  <c r="N379" i="1" s="1"/>
  <c r="O379" i="1" s="1"/>
  <c r="N380" i="1" s="1"/>
  <c r="O380" i="1" s="1"/>
  <c r="N381" i="1" s="1"/>
  <c r="O381" i="1" s="1"/>
  <c r="N382" i="1" s="1"/>
  <c r="O382" i="1" s="1"/>
  <c r="N383" i="1" s="1"/>
  <c r="O383" i="1" s="1"/>
  <c r="N384" i="1" s="1"/>
  <c r="O384" i="1" s="1"/>
  <c r="N385" i="1" s="1"/>
  <c r="O385" i="1" s="1"/>
  <c r="N386" i="1" s="1"/>
  <c r="O386" i="1" s="1"/>
  <c r="N387" i="1" s="1"/>
  <c r="O387" i="1" s="1"/>
  <c r="N388" i="1" s="1"/>
  <c r="O388" i="1" s="1"/>
  <c r="N389" i="1" s="1"/>
  <c r="O389" i="1" s="1"/>
  <c r="E30" i="1"/>
  <c r="D30" i="1"/>
  <c r="H30" i="1"/>
  <c r="F30" i="1" l="1"/>
  <c r="G30" i="1"/>
  <c r="C31" i="1" s="1"/>
  <c r="H31" i="1" l="1"/>
  <c r="E31" i="1"/>
  <c r="D31" i="1"/>
  <c r="F31" i="1" l="1"/>
  <c r="G31" i="1"/>
  <c r="C32" i="1" l="1"/>
  <c r="H32" i="1" l="1"/>
  <c r="E32" i="1"/>
  <c r="D32" i="1"/>
  <c r="F32" i="1" l="1"/>
  <c r="G32" i="1"/>
  <c r="C33" i="1" l="1"/>
  <c r="H33" i="1" l="1"/>
  <c r="E33" i="1"/>
  <c r="D33" i="1"/>
  <c r="F33" i="1" l="1"/>
  <c r="G33" i="1"/>
  <c r="C34" i="1" l="1"/>
  <c r="H34" i="1" l="1"/>
  <c r="E34" i="1"/>
  <c r="D34" i="1"/>
  <c r="F34" i="1" l="1"/>
  <c r="G34" i="1"/>
  <c r="C35" i="1" l="1"/>
  <c r="H35" i="1" l="1"/>
  <c r="E35" i="1"/>
  <c r="D35" i="1"/>
  <c r="F35" i="1" l="1"/>
  <c r="G35" i="1"/>
  <c r="C36" i="1" l="1"/>
  <c r="H36" i="1" l="1"/>
  <c r="E36" i="1"/>
  <c r="D36" i="1"/>
  <c r="F36" i="1" l="1"/>
  <c r="G36" i="1"/>
  <c r="C37" i="1" l="1"/>
  <c r="H37" i="1" l="1"/>
  <c r="E37" i="1"/>
  <c r="D37" i="1"/>
  <c r="F37" i="1" l="1"/>
  <c r="G37" i="1"/>
  <c r="C38" i="1" l="1"/>
  <c r="H38" i="1" l="1"/>
  <c r="E38" i="1"/>
  <c r="D38" i="1"/>
  <c r="F38" i="1" l="1"/>
  <c r="G38" i="1"/>
  <c r="C39" i="1" l="1"/>
  <c r="H39" i="1" l="1"/>
  <c r="E39" i="1"/>
  <c r="D39" i="1"/>
  <c r="F39" i="1" l="1"/>
  <c r="G39" i="1"/>
  <c r="C40" i="1" l="1"/>
  <c r="H40" i="1" l="1"/>
  <c r="E40" i="1"/>
  <c r="D40" i="1"/>
  <c r="F40" i="1" l="1"/>
  <c r="G40" i="1"/>
  <c r="C41" i="1" l="1"/>
  <c r="H41" i="1" l="1"/>
  <c r="E41" i="1"/>
  <c r="D41" i="1"/>
  <c r="F41" i="1" l="1"/>
  <c r="G41" i="1"/>
  <c r="C42" i="1" l="1"/>
  <c r="H42" i="1" l="1"/>
  <c r="E42" i="1"/>
  <c r="D42" i="1"/>
  <c r="F42" i="1" l="1"/>
  <c r="G42" i="1"/>
  <c r="C43" i="1" l="1"/>
  <c r="H43" i="1" l="1"/>
  <c r="E43" i="1"/>
  <c r="D43" i="1"/>
  <c r="F43" i="1" l="1"/>
  <c r="G43" i="1"/>
  <c r="C44" i="1" l="1"/>
  <c r="H44" i="1" l="1"/>
  <c r="E44" i="1"/>
  <c r="D44" i="1"/>
  <c r="F44" i="1" l="1"/>
  <c r="G44" i="1"/>
  <c r="C45" i="1" l="1"/>
  <c r="H45" i="1" l="1"/>
  <c r="E45" i="1"/>
  <c r="D45" i="1"/>
  <c r="F45" i="1" l="1"/>
  <c r="G45" i="1"/>
  <c r="C46" i="1" l="1"/>
  <c r="H46" i="1" l="1"/>
  <c r="E46" i="1"/>
  <c r="D46" i="1"/>
  <c r="F46" i="1" l="1"/>
  <c r="G46" i="1"/>
  <c r="C47" i="1" l="1"/>
  <c r="H47" i="1" l="1"/>
  <c r="E47" i="1"/>
  <c r="D47" i="1"/>
  <c r="F47" i="1" l="1"/>
  <c r="G47" i="1"/>
  <c r="C48" i="1" l="1"/>
  <c r="H48" i="1" l="1"/>
  <c r="E48" i="1"/>
  <c r="D48" i="1"/>
  <c r="F48" i="1" l="1"/>
  <c r="G48" i="1"/>
  <c r="C49" i="1" l="1"/>
  <c r="H49" i="1" l="1"/>
  <c r="E49" i="1"/>
  <c r="D49" i="1"/>
  <c r="F49" i="1" l="1"/>
  <c r="G49" i="1"/>
  <c r="C50" i="1" l="1"/>
  <c r="H50" i="1" l="1"/>
  <c r="E50" i="1"/>
  <c r="D50" i="1"/>
  <c r="F50" i="1" l="1"/>
  <c r="G50" i="1"/>
  <c r="C51" i="1" l="1"/>
  <c r="H51" i="1" l="1"/>
  <c r="E51" i="1"/>
  <c r="D51" i="1"/>
  <c r="F51" i="1" l="1"/>
  <c r="G51" i="1"/>
  <c r="C52" i="1" l="1"/>
  <c r="H52" i="1" l="1"/>
  <c r="E52" i="1"/>
  <c r="D52" i="1"/>
  <c r="F52" i="1" l="1"/>
  <c r="G52" i="1"/>
  <c r="C53" i="1" l="1"/>
  <c r="H53" i="1" l="1"/>
  <c r="E53" i="1"/>
  <c r="D53" i="1"/>
  <c r="F53" i="1" l="1"/>
  <c r="G53" i="1"/>
  <c r="C54" i="1" l="1"/>
  <c r="H54" i="1" l="1"/>
  <c r="E54" i="1"/>
  <c r="D54" i="1"/>
  <c r="F54" i="1" l="1"/>
  <c r="G54" i="1"/>
  <c r="C55" i="1" l="1"/>
  <c r="H55" i="1" l="1"/>
  <c r="E55" i="1"/>
  <c r="D55" i="1"/>
  <c r="F55" i="1" l="1"/>
  <c r="G55" i="1"/>
  <c r="C56" i="1" l="1"/>
  <c r="H56" i="1" l="1"/>
  <c r="E56" i="1"/>
  <c r="D56" i="1"/>
  <c r="F56" i="1" l="1"/>
  <c r="G56" i="1"/>
  <c r="C57" i="1" l="1"/>
  <c r="H57" i="1" l="1"/>
  <c r="E57" i="1"/>
  <c r="D57" i="1"/>
  <c r="F57" i="1" l="1"/>
  <c r="G57" i="1"/>
  <c r="C58" i="1" l="1"/>
  <c r="H58" i="1" l="1"/>
  <c r="E58" i="1"/>
  <c r="D58" i="1"/>
  <c r="F58" i="1" l="1"/>
  <c r="G58" i="1"/>
  <c r="C59" i="1" l="1"/>
  <c r="H59" i="1" l="1"/>
  <c r="E59" i="1"/>
  <c r="D59" i="1"/>
  <c r="F59" i="1" l="1"/>
  <c r="G59" i="1"/>
  <c r="C60" i="1" l="1"/>
  <c r="H60" i="1" l="1"/>
  <c r="E60" i="1"/>
  <c r="D60" i="1"/>
  <c r="F60" i="1" l="1"/>
  <c r="G60" i="1"/>
  <c r="C61" i="1" l="1"/>
  <c r="H61" i="1" l="1"/>
  <c r="E61" i="1"/>
  <c r="D61" i="1"/>
  <c r="F61" i="1" l="1"/>
  <c r="G61" i="1"/>
  <c r="C62" i="1" l="1"/>
  <c r="H62" i="1" l="1"/>
  <c r="E62" i="1"/>
  <c r="D62" i="1"/>
  <c r="F62" i="1" l="1"/>
  <c r="G62" i="1"/>
  <c r="C63" i="1" l="1"/>
  <c r="H63" i="1" l="1"/>
  <c r="E63" i="1"/>
  <c r="D63" i="1"/>
  <c r="F63" i="1" l="1"/>
  <c r="G63" i="1"/>
  <c r="C64" i="1" l="1"/>
  <c r="H64" i="1" l="1"/>
  <c r="E64" i="1"/>
  <c r="D64" i="1"/>
  <c r="F64" i="1" l="1"/>
  <c r="G64" i="1"/>
  <c r="C65" i="1" l="1"/>
  <c r="H65" i="1" l="1"/>
  <c r="E65" i="1"/>
  <c r="D65" i="1"/>
  <c r="F65" i="1" l="1"/>
  <c r="G65" i="1"/>
  <c r="C66" i="1" l="1"/>
  <c r="H66" i="1" l="1"/>
  <c r="E66" i="1"/>
  <c r="D66" i="1"/>
  <c r="F66" i="1" l="1"/>
  <c r="G66" i="1"/>
  <c r="C67" i="1" l="1"/>
  <c r="H67" i="1" l="1"/>
  <c r="E67" i="1"/>
  <c r="D67" i="1"/>
  <c r="F67" i="1" l="1"/>
  <c r="G67" i="1"/>
  <c r="C68" i="1" l="1"/>
  <c r="H68" i="1" l="1"/>
  <c r="E68" i="1"/>
  <c r="D68" i="1"/>
  <c r="F68" i="1" l="1"/>
  <c r="G68" i="1"/>
  <c r="C69" i="1" l="1"/>
  <c r="H69" i="1" l="1"/>
  <c r="E69" i="1"/>
  <c r="D69" i="1"/>
  <c r="F69" i="1" l="1"/>
  <c r="G69" i="1"/>
  <c r="C70" i="1" l="1"/>
  <c r="H70" i="1" l="1"/>
  <c r="E70" i="1"/>
  <c r="D70" i="1"/>
  <c r="F70" i="1" l="1"/>
  <c r="G70" i="1"/>
  <c r="C71" i="1" l="1"/>
  <c r="H71" i="1" l="1"/>
  <c r="E71" i="1"/>
  <c r="D71" i="1"/>
  <c r="F71" i="1" l="1"/>
  <c r="G71" i="1"/>
  <c r="C72" i="1" l="1"/>
  <c r="H72" i="1" l="1"/>
  <c r="E72" i="1"/>
  <c r="D72" i="1"/>
  <c r="F72" i="1" l="1"/>
  <c r="G72" i="1"/>
  <c r="C73" i="1" l="1"/>
  <c r="H73" i="1" l="1"/>
  <c r="E73" i="1"/>
  <c r="D73" i="1"/>
  <c r="F73" i="1" l="1"/>
  <c r="G73" i="1"/>
  <c r="C74" i="1" l="1"/>
  <c r="H74" i="1" l="1"/>
  <c r="E74" i="1"/>
  <c r="D74" i="1"/>
  <c r="F74" i="1" l="1"/>
  <c r="G74" i="1"/>
  <c r="C75" i="1" l="1"/>
  <c r="H75" i="1" l="1"/>
  <c r="E75" i="1"/>
  <c r="D75" i="1"/>
  <c r="F75" i="1" l="1"/>
  <c r="G75" i="1"/>
  <c r="C76" i="1" l="1"/>
  <c r="H76" i="1" l="1"/>
  <c r="E76" i="1"/>
  <c r="D76" i="1"/>
  <c r="F76" i="1" l="1"/>
  <c r="G76" i="1"/>
  <c r="C77" i="1" l="1"/>
  <c r="H77" i="1" l="1"/>
  <c r="E77" i="1"/>
  <c r="D77" i="1"/>
  <c r="F77" i="1" l="1"/>
  <c r="G77" i="1"/>
  <c r="C78" i="1" l="1"/>
  <c r="H78" i="1" l="1"/>
  <c r="E78" i="1"/>
  <c r="D78" i="1"/>
  <c r="F78" i="1" l="1"/>
  <c r="G78" i="1"/>
  <c r="C79" i="1" l="1"/>
  <c r="H79" i="1" l="1"/>
  <c r="E79" i="1"/>
  <c r="D79" i="1"/>
  <c r="F79" i="1" l="1"/>
  <c r="G79" i="1"/>
  <c r="C80" i="1" l="1"/>
  <c r="H80" i="1" l="1"/>
  <c r="E80" i="1"/>
  <c r="D80" i="1"/>
  <c r="F80" i="1" l="1"/>
  <c r="G80" i="1"/>
  <c r="C81" i="1" l="1"/>
  <c r="H81" i="1" l="1"/>
  <c r="E81" i="1"/>
  <c r="D81" i="1"/>
  <c r="F81" i="1" l="1"/>
  <c r="G81" i="1"/>
  <c r="C82" i="1" l="1"/>
  <c r="H82" i="1" l="1"/>
  <c r="E82" i="1"/>
  <c r="D82" i="1"/>
  <c r="F82" i="1" l="1"/>
  <c r="G82" i="1"/>
  <c r="C83" i="1" l="1"/>
  <c r="H83" i="1" l="1"/>
  <c r="E83" i="1"/>
  <c r="D83" i="1"/>
  <c r="F83" i="1" l="1"/>
  <c r="G83" i="1"/>
  <c r="C84" i="1" l="1"/>
  <c r="H84" i="1" l="1"/>
  <c r="E84" i="1"/>
  <c r="D84" i="1"/>
  <c r="F84" i="1" l="1"/>
  <c r="G84" i="1"/>
  <c r="C85" i="1" l="1"/>
  <c r="H85" i="1" l="1"/>
  <c r="E85" i="1"/>
  <c r="D85" i="1"/>
  <c r="F85" i="1" l="1"/>
  <c r="G85" i="1"/>
  <c r="C86" i="1" l="1"/>
  <c r="H86" i="1" l="1"/>
  <c r="E86" i="1"/>
  <c r="D86" i="1"/>
  <c r="F86" i="1" l="1"/>
  <c r="G86" i="1"/>
  <c r="C87" i="1" l="1"/>
  <c r="H87" i="1" l="1"/>
  <c r="E87" i="1"/>
  <c r="D87" i="1"/>
  <c r="F87" i="1" l="1"/>
  <c r="G87" i="1"/>
  <c r="C88" i="1" l="1"/>
  <c r="H88" i="1" l="1"/>
  <c r="E88" i="1"/>
  <c r="D88" i="1"/>
  <c r="F88" i="1" l="1"/>
  <c r="G88" i="1"/>
  <c r="C89" i="1" l="1"/>
  <c r="H89" i="1" l="1"/>
  <c r="E89" i="1"/>
  <c r="D89" i="1"/>
  <c r="F89" i="1" l="1"/>
  <c r="G89" i="1"/>
  <c r="C90" i="1" l="1"/>
  <c r="H90" i="1" l="1"/>
  <c r="E90" i="1"/>
  <c r="D90" i="1"/>
  <c r="F90" i="1" l="1"/>
  <c r="G90" i="1"/>
  <c r="C91" i="1" l="1"/>
  <c r="H91" i="1" l="1"/>
  <c r="E91" i="1"/>
  <c r="D91" i="1"/>
  <c r="F91" i="1" l="1"/>
  <c r="G91" i="1"/>
  <c r="C92" i="1" l="1"/>
  <c r="H92" i="1" l="1"/>
  <c r="E92" i="1"/>
  <c r="D92" i="1"/>
  <c r="F92" i="1" l="1"/>
  <c r="G92" i="1"/>
  <c r="C93" i="1" l="1"/>
  <c r="H93" i="1" l="1"/>
  <c r="E93" i="1"/>
  <c r="D93" i="1"/>
  <c r="F93" i="1" l="1"/>
  <c r="G93" i="1"/>
  <c r="C94" i="1" l="1"/>
  <c r="H94" i="1" l="1"/>
  <c r="E94" i="1"/>
  <c r="D94" i="1"/>
  <c r="F94" i="1" l="1"/>
  <c r="G94" i="1"/>
  <c r="C95" i="1" l="1"/>
  <c r="H95" i="1" l="1"/>
  <c r="E95" i="1"/>
  <c r="D95" i="1"/>
  <c r="F95" i="1" l="1"/>
  <c r="G95" i="1"/>
  <c r="C96" i="1" l="1"/>
  <c r="H96" i="1" l="1"/>
  <c r="E96" i="1"/>
  <c r="D96" i="1"/>
  <c r="F96" i="1" l="1"/>
  <c r="G96" i="1"/>
  <c r="C97" i="1" l="1"/>
  <c r="H97" i="1" l="1"/>
  <c r="E97" i="1"/>
  <c r="D97" i="1"/>
  <c r="F97" i="1" l="1"/>
  <c r="G97" i="1"/>
  <c r="C98" i="1" l="1"/>
  <c r="H98" i="1" l="1"/>
  <c r="E98" i="1"/>
  <c r="D98" i="1"/>
  <c r="F98" i="1" l="1"/>
  <c r="G98" i="1"/>
  <c r="C99" i="1" l="1"/>
  <c r="H99" i="1" l="1"/>
  <c r="E99" i="1"/>
  <c r="D99" i="1"/>
  <c r="F99" i="1" l="1"/>
  <c r="G99" i="1"/>
  <c r="C100" i="1" l="1"/>
  <c r="H100" i="1" l="1"/>
  <c r="E100" i="1"/>
  <c r="D100" i="1"/>
  <c r="F100" i="1" l="1"/>
  <c r="G100" i="1"/>
  <c r="C101" i="1" l="1"/>
  <c r="H101" i="1" l="1"/>
  <c r="E101" i="1"/>
  <c r="D101" i="1"/>
  <c r="F101" i="1" l="1"/>
  <c r="G101" i="1"/>
  <c r="C102" i="1" l="1"/>
  <c r="H102" i="1" l="1"/>
  <c r="E102" i="1"/>
  <c r="D102" i="1"/>
  <c r="F102" i="1" l="1"/>
  <c r="G102" i="1"/>
  <c r="C103" i="1" l="1"/>
  <c r="H103" i="1" l="1"/>
  <c r="E103" i="1"/>
  <c r="D103" i="1"/>
  <c r="F103" i="1" l="1"/>
  <c r="G103" i="1"/>
  <c r="C104" i="1" l="1"/>
  <c r="H104" i="1" l="1"/>
  <c r="E104" i="1"/>
  <c r="D104" i="1"/>
  <c r="F104" i="1" l="1"/>
  <c r="G104" i="1"/>
  <c r="C105" i="1" l="1"/>
  <c r="H105" i="1" l="1"/>
  <c r="E105" i="1"/>
  <c r="D105" i="1"/>
  <c r="F105" i="1" l="1"/>
  <c r="G105" i="1"/>
  <c r="C106" i="1" l="1"/>
  <c r="H106" i="1" l="1"/>
  <c r="E106" i="1"/>
  <c r="D106" i="1"/>
  <c r="F106" i="1" l="1"/>
  <c r="G106" i="1"/>
  <c r="C107" i="1" l="1"/>
  <c r="H107" i="1" l="1"/>
  <c r="E107" i="1"/>
  <c r="D107" i="1"/>
  <c r="F107" i="1" l="1"/>
  <c r="G107" i="1"/>
  <c r="C108" i="1" l="1"/>
  <c r="H108" i="1" l="1"/>
  <c r="E108" i="1"/>
  <c r="D108" i="1"/>
  <c r="F108" i="1" l="1"/>
  <c r="G108" i="1"/>
  <c r="C109" i="1" l="1"/>
  <c r="H109" i="1" l="1"/>
  <c r="E109" i="1"/>
  <c r="D109" i="1"/>
  <c r="F109" i="1" l="1"/>
  <c r="G109" i="1"/>
  <c r="C110" i="1" l="1"/>
  <c r="H110" i="1" l="1"/>
  <c r="E110" i="1"/>
  <c r="D110" i="1"/>
  <c r="F110" i="1" l="1"/>
  <c r="G110" i="1"/>
  <c r="C111" i="1" l="1"/>
  <c r="H111" i="1" l="1"/>
  <c r="E111" i="1"/>
  <c r="D111" i="1"/>
  <c r="F111" i="1" l="1"/>
  <c r="G111" i="1"/>
  <c r="C112" i="1" l="1"/>
  <c r="H112" i="1" l="1"/>
  <c r="E112" i="1"/>
  <c r="D112" i="1"/>
  <c r="F112" i="1" l="1"/>
  <c r="G112" i="1"/>
  <c r="C113" i="1" l="1"/>
  <c r="H113" i="1" l="1"/>
  <c r="E113" i="1"/>
  <c r="D113" i="1"/>
  <c r="F113" i="1" l="1"/>
  <c r="G113" i="1"/>
  <c r="C114" i="1" l="1"/>
  <c r="H114" i="1" l="1"/>
  <c r="E114" i="1"/>
  <c r="D114" i="1"/>
  <c r="F114" i="1" l="1"/>
  <c r="G114" i="1"/>
  <c r="C115" i="1" l="1"/>
  <c r="H115" i="1" l="1"/>
  <c r="E115" i="1"/>
  <c r="D115" i="1"/>
  <c r="F115" i="1" l="1"/>
  <c r="G115" i="1"/>
  <c r="C116" i="1" l="1"/>
  <c r="H116" i="1" l="1"/>
  <c r="E116" i="1"/>
  <c r="D116" i="1"/>
  <c r="F116" i="1" l="1"/>
  <c r="G116" i="1"/>
  <c r="C117" i="1" l="1"/>
  <c r="H117" i="1" l="1"/>
  <c r="E117" i="1"/>
  <c r="D117" i="1"/>
  <c r="F117" i="1" l="1"/>
  <c r="G117" i="1"/>
  <c r="C118" i="1" l="1"/>
  <c r="H118" i="1" l="1"/>
  <c r="E118" i="1"/>
  <c r="D118" i="1"/>
  <c r="F118" i="1" l="1"/>
  <c r="G118" i="1"/>
  <c r="C119" i="1" l="1"/>
  <c r="H119" i="1" l="1"/>
  <c r="E119" i="1"/>
  <c r="D119" i="1"/>
  <c r="F119" i="1" l="1"/>
  <c r="G119" i="1"/>
  <c r="C120" i="1" l="1"/>
  <c r="H120" i="1" l="1"/>
  <c r="E120" i="1"/>
  <c r="D120" i="1"/>
  <c r="F120" i="1" l="1"/>
  <c r="G120" i="1"/>
  <c r="C121" i="1" l="1"/>
  <c r="H121" i="1" l="1"/>
  <c r="E121" i="1"/>
  <c r="D121" i="1"/>
  <c r="F121" i="1" l="1"/>
  <c r="G121" i="1"/>
  <c r="C122" i="1" l="1"/>
  <c r="H122" i="1" l="1"/>
  <c r="E122" i="1"/>
  <c r="D122" i="1"/>
  <c r="F122" i="1" l="1"/>
  <c r="G122" i="1"/>
  <c r="C123" i="1" l="1"/>
  <c r="H123" i="1" l="1"/>
  <c r="E123" i="1"/>
  <c r="D123" i="1"/>
  <c r="F123" i="1" l="1"/>
  <c r="G123" i="1"/>
  <c r="C124" i="1" l="1"/>
  <c r="H124" i="1" l="1"/>
  <c r="E124" i="1"/>
  <c r="D124" i="1"/>
  <c r="F124" i="1" l="1"/>
  <c r="G124" i="1"/>
  <c r="C125" i="1" l="1"/>
  <c r="H125" i="1" l="1"/>
  <c r="E125" i="1"/>
  <c r="D125" i="1"/>
  <c r="F125" i="1" l="1"/>
  <c r="G125" i="1"/>
  <c r="C126" i="1" l="1"/>
  <c r="H126" i="1" l="1"/>
  <c r="E126" i="1"/>
  <c r="D126" i="1"/>
  <c r="F126" i="1" l="1"/>
  <c r="G126" i="1"/>
  <c r="C127" i="1" l="1"/>
  <c r="H127" i="1" l="1"/>
  <c r="E127" i="1"/>
  <c r="D127" i="1"/>
  <c r="F127" i="1" l="1"/>
  <c r="G127" i="1"/>
  <c r="C128" i="1" l="1"/>
  <c r="H128" i="1" l="1"/>
  <c r="E128" i="1"/>
  <c r="D128" i="1"/>
  <c r="F128" i="1" l="1"/>
  <c r="G128" i="1"/>
  <c r="C129" i="1" l="1"/>
  <c r="H129" i="1" l="1"/>
  <c r="E129" i="1"/>
  <c r="D129" i="1"/>
  <c r="F129" i="1" l="1"/>
  <c r="G129" i="1"/>
  <c r="C130" i="1" l="1"/>
  <c r="H130" i="1" l="1"/>
  <c r="E130" i="1"/>
  <c r="D130" i="1"/>
  <c r="F130" i="1" l="1"/>
  <c r="G130" i="1"/>
  <c r="C131" i="1" l="1"/>
  <c r="H131" i="1" l="1"/>
  <c r="E131" i="1"/>
  <c r="D131" i="1"/>
  <c r="F131" i="1" l="1"/>
  <c r="G131" i="1"/>
  <c r="C132" i="1" l="1"/>
  <c r="H132" i="1" l="1"/>
  <c r="E132" i="1"/>
  <c r="D132" i="1"/>
  <c r="F132" i="1" l="1"/>
  <c r="G132" i="1"/>
  <c r="C133" i="1" l="1"/>
  <c r="H133" i="1" l="1"/>
  <c r="E133" i="1"/>
  <c r="D133" i="1"/>
  <c r="F133" i="1" l="1"/>
  <c r="G133" i="1"/>
  <c r="C134" i="1" l="1"/>
  <c r="H134" i="1" l="1"/>
  <c r="E134" i="1"/>
  <c r="D134" i="1"/>
  <c r="F134" i="1" l="1"/>
  <c r="G134" i="1"/>
  <c r="C135" i="1" l="1"/>
  <c r="H135" i="1" l="1"/>
  <c r="E135" i="1"/>
  <c r="D135" i="1"/>
  <c r="F135" i="1" l="1"/>
  <c r="G135" i="1"/>
  <c r="C136" i="1" l="1"/>
  <c r="H136" i="1" l="1"/>
  <c r="E136" i="1"/>
  <c r="D136" i="1"/>
  <c r="F136" i="1" l="1"/>
  <c r="G136" i="1"/>
  <c r="C137" i="1" l="1"/>
  <c r="H137" i="1" l="1"/>
  <c r="E137" i="1"/>
  <c r="D137" i="1"/>
  <c r="F137" i="1" l="1"/>
  <c r="G137" i="1"/>
  <c r="C138" i="1" l="1"/>
  <c r="H138" i="1" l="1"/>
  <c r="E138" i="1"/>
  <c r="D138" i="1"/>
  <c r="F138" i="1" l="1"/>
  <c r="G138" i="1"/>
  <c r="C139" i="1" l="1"/>
  <c r="H139" i="1" l="1"/>
  <c r="E139" i="1"/>
  <c r="D139" i="1"/>
  <c r="F139" i="1" l="1"/>
  <c r="G139" i="1"/>
  <c r="C140" i="1" l="1"/>
  <c r="H140" i="1" l="1"/>
  <c r="E140" i="1"/>
  <c r="D140" i="1"/>
  <c r="F140" i="1" l="1"/>
  <c r="G140" i="1"/>
  <c r="C141" i="1" l="1"/>
  <c r="H141" i="1" l="1"/>
  <c r="E141" i="1"/>
  <c r="D141" i="1"/>
  <c r="F141" i="1" l="1"/>
  <c r="G141" i="1"/>
  <c r="C142" i="1" l="1"/>
  <c r="H142" i="1" l="1"/>
  <c r="E142" i="1"/>
  <c r="D142" i="1"/>
  <c r="F142" i="1" l="1"/>
  <c r="G142" i="1"/>
  <c r="C143" i="1" l="1"/>
  <c r="H143" i="1" l="1"/>
  <c r="E143" i="1"/>
  <c r="D143" i="1"/>
  <c r="F143" i="1" l="1"/>
  <c r="G143" i="1"/>
  <c r="C144" i="1" l="1"/>
  <c r="H144" i="1" l="1"/>
  <c r="E144" i="1"/>
  <c r="D144" i="1"/>
  <c r="F144" i="1" l="1"/>
  <c r="G144" i="1"/>
  <c r="C145" i="1" l="1"/>
  <c r="H145" i="1" l="1"/>
  <c r="E145" i="1"/>
  <c r="D145" i="1"/>
  <c r="F145" i="1" l="1"/>
  <c r="G145" i="1"/>
  <c r="C146" i="1" l="1"/>
  <c r="H146" i="1" l="1"/>
  <c r="E146" i="1"/>
  <c r="D146" i="1"/>
  <c r="F146" i="1" l="1"/>
  <c r="G146" i="1"/>
  <c r="C147" i="1" l="1"/>
  <c r="H147" i="1" l="1"/>
  <c r="E147" i="1"/>
  <c r="D147" i="1"/>
  <c r="F147" i="1" l="1"/>
  <c r="G147" i="1"/>
  <c r="C148" i="1" l="1"/>
  <c r="H148" i="1" l="1"/>
  <c r="E148" i="1"/>
  <c r="D148" i="1"/>
  <c r="F148" i="1" l="1"/>
  <c r="G148" i="1"/>
  <c r="C149" i="1" l="1"/>
  <c r="H149" i="1" l="1"/>
  <c r="E149" i="1"/>
  <c r="D149" i="1"/>
  <c r="F149" i="1" l="1"/>
  <c r="G149" i="1"/>
  <c r="C150" i="1" l="1"/>
  <c r="H150" i="1" l="1"/>
  <c r="E150" i="1"/>
  <c r="D150" i="1"/>
  <c r="F150" i="1" l="1"/>
  <c r="G150" i="1"/>
  <c r="C151" i="1" l="1"/>
  <c r="H151" i="1" l="1"/>
  <c r="E151" i="1"/>
  <c r="D151" i="1"/>
  <c r="F151" i="1" l="1"/>
  <c r="G151" i="1"/>
  <c r="C152" i="1" l="1"/>
  <c r="H152" i="1" l="1"/>
  <c r="E152" i="1"/>
  <c r="D152" i="1"/>
  <c r="F152" i="1" l="1"/>
  <c r="G152" i="1"/>
  <c r="C153" i="1" l="1"/>
  <c r="H153" i="1" l="1"/>
  <c r="E153" i="1"/>
  <c r="D153" i="1"/>
  <c r="F153" i="1" l="1"/>
  <c r="G153" i="1"/>
  <c r="C154" i="1" l="1"/>
  <c r="H154" i="1" l="1"/>
  <c r="E154" i="1"/>
  <c r="D154" i="1"/>
  <c r="F154" i="1" l="1"/>
  <c r="G154" i="1"/>
  <c r="C155" i="1" l="1"/>
  <c r="H155" i="1" l="1"/>
  <c r="E155" i="1"/>
  <c r="D155" i="1"/>
  <c r="F155" i="1" l="1"/>
  <c r="G155" i="1"/>
  <c r="C156" i="1" l="1"/>
  <c r="H156" i="1" l="1"/>
  <c r="E156" i="1"/>
  <c r="D156" i="1"/>
  <c r="F156" i="1" l="1"/>
  <c r="G156" i="1"/>
  <c r="C157" i="1" l="1"/>
  <c r="H157" i="1" l="1"/>
  <c r="E157" i="1"/>
  <c r="D157" i="1"/>
  <c r="F157" i="1" l="1"/>
  <c r="G157" i="1"/>
  <c r="C158" i="1" l="1"/>
  <c r="H158" i="1" l="1"/>
  <c r="E158" i="1"/>
  <c r="D158" i="1"/>
  <c r="F158" i="1" l="1"/>
  <c r="G158" i="1"/>
  <c r="C159" i="1" l="1"/>
  <c r="H159" i="1" l="1"/>
  <c r="E159" i="1"/>
  <c r="D159" i="1"/>
  <c r="F159" i="1" l="1"/>
  <c r="G159" i="1"/>
  <c r="C160" i="1" l="1"/>
  <c r="H160" i="1" l="1"/>
  <c r="E160" i="1"/>
  <c r="D160" i="1"/>
  <c r="F160" i="1" l="1"/>
  <c r="G160" i="1"/>
  <c r="C161" i="1" l="1"/>
  <c r="H161" i="1" l="1"/>
  <c r="E161" i="1"/>
  <c r="D161" i="1"/>
  <c r="F161" i="1" l="1"/>
  <c r="G161" i="1"/>
  <c r="C162" i="1" l="1"/>
  <c r="H162" i="1" l="1"/>
  <c r="E162" i="1"/>
  <c r="D162" i="1"/>
  <c r="F162" i="1" l="1"/>
  <c r="G162" i="1"/>
  <c r="C163" i="1" l="1"/>
  <c r="H163" i="1" l="1"/>
  <c r="E163" i="1"/>
  <c r="D163" i="1"/>
  <c r="F163" i="1" l="1"/>
  <c r="G163" i="1"/>
  <c r="C164" i="1" l="1"/>
  <c r="H164" i="1" l="1"/>
  <c r="E164" i="1"/>
  <c r="D164" i="1"/>
  <c r="F164" i="1" l="1"/>
  <c r="G164" i="1"/>
  <c r="C165" i="1" l="1"/>
  <c r="H165" i="1" l="1"/>
  <c r="E165" i="1"/>
  <c r="D165" i="1"/>
  <c r="F165" i="1" l="1"/>
  <c r="G165" i="1"/>
  <c r="C166" i="1" l="1"/>
  <c r="H166" i="1" l="1"/>
  <c r="E166" i="1"/>
  <c r="D166" i="1"/>
  <c r="F166" i="1" l="1"/>
  <c r="G166" i="1"/>
  <c r="C167" i="1" l="1"/>
  <c r="H167" i="1" l="1"/>
  <c r="E167" i="1"/>
  <c r="D167" i="1"/>
  <c r="F167" i="1" l="1"/>
  <c r="G167" i="1"/>
  <c r="C168" i="1" l="1"/>
  <c r="H168" i="1" l="1"/>
  <c r="E168" i="1"/>
  <c r="D168" i="1"/>
  <c r="F168" i="1" l="1"/>
  <c r="G168" i="1"/>
  <c r="C169" i="1" l="1"/>
  <c r="H169" i="1" l="1"/>
  <c r="E169" i="1"/>
  <c r="D169" i="1"/>
  <c r="F169" i="1" l="1"/>
  <c r="G169" i="1"/>
  <c r="C170" i="1" l="1"/>
  <c r="H170" i="1" l="1"/>
  <c r="E170" i="1"/>
  <c r="D170" i="1"/>
  <c r="F170" i="1" l="1"/>
  <c r="G170" i="1"/>
  <c r="C171" i="1" l="1"/>
  <c r="H171" i="1" l="1"/>
  <c r="E171" i="1"/>
  <c r="D171" i="1"/>
  <c r="F171" i="1" l="1"/>
  <c r="G171" i="1"/>
  <c r="C172" i="1" l="1"/>
  <c r="H172" i="1" l="1"/>
  <c r="E172" i="1"/>
  <c r="D172" i="1"/>
  <c r="F172" i="1" l="1"/>
  <c r="G172" i="1"/>
  <c r="C173" i="1" l="1"/>
  <c r="H173" i="1" l="1"/>
  <c r="E173" i="1"/>
  <c r="D173" i="1"/>
  <c r="F173" i="1" l="1"/>
  <c r="G173" i="1"/>
  <c r="C174" i="1" l="1"/>
  <c r="H174" i="1" l="1"/>
  <c r="E174" i="1"/>
  <c r="D174" i="1"/>
  <c r="F174" i="1" l="1"/>
  <c r="G174" i="1"/>
  <c r="C175" i="1" l="1"/>
  <c r="H175" i="1" l="1"/>
  <c r="E175" i="1"/>
  <c r="D175" i="1"/>
  <c r="F175" i="1" l="1"/>
  <c r="G175" i="1"/>
  <c r="C176" i="1" l="1"/>
  <c r="H176" i="1" l="1"/>
  <c r="E176" i="1"/>
  <c r="D176" i="1"/>
  <c r="F176" i="1" l="1"/>
  <c r="G176" i="1"/>
  <c r="C177" i="1" l="1"/>
  <c r="H177" i="1" l="1"/>
  <c r="E177" i="1"/>
  <c r="D177" i="1"/>
  <c r="F177" i="1" l="1"/>
  <c r="G177" i="1"/>
  <c r="C178" i="1" l="1"/>
  <c r="H178" i="1" l="1"/>
  <c r="E178" i="1"/>
  <c r="D178" i="1"/>
  <c r="F178" i="1" l="1"/>
  <c r="G178" i="1"/>
  <c r="C179" i="1" l="1"/>
  <c r="H179" i="1" l="1"/>
  <c r="E179" i="1"/>
  <c r="D179" i="1"/>
  <c r="F179" i="1" l="1"/>
  <c r="G179" i="1"/>
  <c r="C180" i="1" l="1"/>
  <c r="H180" i="1" l="1"/>
  <c r="E180" i="1"/>
  <c r="D180" i="1"/>
  <c r="F180" i="1" l="1"/>
  <c r="G180" i="1"/>
  <c r="C181" i="1" l="1"/>
  <c r="H181" i="1" l="1"/>
  <c r="E181" i="1"/>
  <c r="D181" i="1"/>
  <c r="F181" i="1" l="1"/>
  <c r="G181" i="1"/>
  <c r="C182" i="1" l="1"/>
  <c r="H182" i="1" l="1"/>
  <c r="E182" i="1"/>
  <c r="D182" i="1"/>
  <c r="F182" i="1" l="1"/>
  <c r="G182" i="1"/>
  <c r="C183" i="1" l="1"/>
  <c r="H183" i="1" l="1"/>
  <c r="E183" i="1"/>
  <c r="D183" i="1"/>
  <c r="F183" i="1" l="1"/>
  <c r="G183" i="1"/>
  <c r="C184" i="1" l="1"/>
  <c r="H184" i="1" l="1"/>
  <c r="E184" i="1"/>
  <c r="D184" i="1"/>
  <c r="F184" i="1" l="1"/>
  <c r="G184" i="1"/>
  <c r="C185" i="1" l="1"/>
  <c r="H185" i="1" l="1"/>
  <c r="E185" i="1"/>
  <c r="D185" i="1"/>
  <c r="F185" i="1" l="1"/>
  <c r="G185" i="1"/>
  <c r="C186" i="1" l="1"/>
  <c r="H186" i="1" l="1"/>
  <c r="E186" i="1"/>
  <c r="D186" i="1"/>
  <c r="F186" i="1" l="1"/>
  <c r="G186" i="1"/>
  <c r="C187" i="1" l="1"/>
  <c r="H187" i="1" l="1"/>
  <c r="E187" i="1"/>
  <c r="D187" i="1"/>
  <c r="F187" i="1" l="1"/>
  <c r="G187" i="1"/>
  <c r="C188" i="1" l="1"/>
  <c r="H188" i="1" l="1"/>
  <c r="E188" i="1"/>
  <c r="D188" i="1"/>
  <c r="F188" i="1" l="1"/>
  <c r="G188" i="1"/>
  <c r="C189" i="1" l="1"/>
  <c r="B189" i="1"/>
  <c r="E189" i="1" l="1"/>
  <c r="H189" i="1"/>
  <c r="D189" i="1"/>
  <c r="F189" i="1" l="1"/>
  <c r="G189" i="1"/>
  <c r="B190" i="1" l="1"/>
  <c r="C190" i="1"/>
  <c r="H190" i="1" l="1"/>
  <c r="D190" i="1"/>
  <c r="E190" i="1"/>
  <c r="F190" i="1" l="1"/>
  <c r="G190" i="1"/>
  <c r="C191" i="1" l="1"/>
  <c r="H191" i="1" l="1"/>
  <c r="E191" i="1"/>
  <c r="D191" i="1"/>
  <c r="F191" i="1" l="1"/>
  <c r="G191" i="1"/>
  <c r="C192" i="1" l="1"/>
  <c r="H192" i="1" l="1"/>
  <c r="E192" i="1"/>
  <c r="D192" i="1"/>
  <c r="F192" i="1" l="1"/>
  <c r="G192" i="1"/>
  <c r="C193" i="1" l="1"/>
  <c r="H193" i="1" l="1"/>
  <c r="E193" i="1"/>
  <c r="D193" i="1"/>
  <c r="F193" i="1" l="1"/>
  <c r="G193" i="1"/>
  <c r="C194" i="1" l="1"/>
  <c r="H194" i="1" l="1"/>
  <c r="E194" i="1"/>
  <c r="D194" i="1"/>
  <c r="F194" i="1" l="1"/>
  <c r="G194" i="1"/>
  <c r="B195" i="1" l="1"/>
  <c r="C195" i="1"/>
  <c r="H195" i="1" l="1"/>
  <c r="D195" i="1"/>
  <c r="E195" i="1"/>
  <c r="F195" i="1" l="1"/>
  <c r="G195" i="1"/>
  <c r="C196" i="1" l="1"/>
  <c r="H196" i="1" l="1"/>
  <c r="E196" i="1"/>
  <c r="D196" i="1"/>
  <c r="F196" i="1" l="1"/>
  <c r="G196" i="1"/>
  <c r="C197" i="1" l="1"/>
  <c r="H197" i="1" l="1"/>
  <c r="E197" i="1"/>
  <c r="D197" i="1"/>
  <c r="F197" i="1" l="1"/>
  <c r="G197" i="1"/>
  <c r="C198" i="1" l="1"/>
  <c r="H198" i="1" l="1"/>
  <c r="E198" i="1"/>
  <c r="D198" i="1"/>
  <c r="F198" i="1" l="1"/>
  <c r="G198" i="1"/>
  <c r="C199" i="1" l="1"/>
  <c r="H199" i="1" l="1"/>
  <c r="E199" i="1"/>
  <c r="D199" i="1"/>
  <c r="F199" i="1" l="1"/>
  <c r="G199" i="1"/>
  <c r="C200" i="1" l="1"/>
  <c r="H200" i="1" l="1"/>
  <c r="E200" i="1"/>
  <c r="D200" i="1"/>
  <c r="F200" i="1" l="1"/>
  <c r="G200" i="1"/>
  <c r="C201" i="1" l="1"/>
  <c r="H201" i="1" l="1"/>
  <c r="E201" i="1"/>
  <c r="D201" i="1"/>
  <c r="F201" i="1" l="1"/>
  <c r="G201" i="1"/>
  <c r="C202" i="1" l="1"/>
  <c r="H202" i="1" l="1"/>
  <c r="E202" i="1"/>
  <c r="D202" i="1"/>
  <c r="F202" i="1" l="1"/>
  <c r="G202" i="1"/>
  <c r="C203" i="1" l="1"/>
  <c r="H203" i="1" l="1"/>
  <c r="E203" i="1"/>
  <c r="D203" i="1"/>
  <c r="F203" i="1" l="1"/>
  <c r="G203" i="1"/>
  <c r="C204" i="1" l="1"/>
  <c r="E204" i="1" l="1"/>
  <c r="H204" i="1"/>
  <c r="D204" i="1"/>
  <c r="F204" i="1" l="1"/>
  <c r="G204" i="1"/>
  <c r="C205" i="1" l="1"/>
  <c r="H205" i="1" l="1"/>
  <c r="E205" i="1"/>
  <c r="D205" i="1"/>
  <c r="F205" i="1" l="1"/>
  <c r="G205" i="1"/>
  <c r="C206" i="1" l="1"/>
  <c r="H206" i="1" l="1"/>
  <c r="E206" i="1"/>
  <c r="D206" i="1"/>
  <c r="F206" i="1" l="1"/>
  <c r="G206" i="1"/>
  <c r="C207" i="1" l="1"/>
  <c r="H207" i="1" l="1"/>
  <c r="E207" i="1"/>
  <c r="D207" i="1"/>
  <c r="F207" i="1" l="1"/>
  <c r="G207" i="1"/>
  <c r="C208" i="1" l="1"/>
  <c r="H208" i="1" l="1"/>
  <c r="E208" i="1"/>
  <c r="D208" i="1"/>
  <c r="F208" i="1" l="1"/>
  <c r="G208" i="1"/>
  <c r="C209" i="1" l="1"/>
  <c r="H209" i="1" l="1"/>
  <c r="E209" i="1"/>
  <c r="D209" i="1"/>
  <c r="F209" i="1" l="1"/>
  <c r="G209" i="1"/>
  <c r="C210" i="1" l="1"/>
  <c r="H210" i="1" l="1"/>
  <c r="E210" i="1"/>
  <c r="D210" i="1"/>
  <c r="F210" i="1" l="1"/>
  <c r="G210" i="1"/>
  <c r="C211" i="1" l="1"/>
  <c r="H211" i="1" l="1"/>
  <c r="E211" i="1"/>
  <c r="D211" i="1"/>
  <c r="F211" i="1" l="1"/>
  <c r="G211" i="1"/>
  <c r="C212" i="1" l="1"/>
  <c r="H212" i="1" l="1"/>
  <c r="E212" i="1"/>
  <c r="D212" i="1"/>
  <c r="F212" i="1" l="1"/>
  <c r="G212" i="1"/>
  <c r="C213" i="1" l="1"/>
  <c r="H213" i="1" l="1"/>
  <c r="E213" i="1"/>
  <c r="D213" i="1"/>
  <c r="F213" i="1" l="1"/>
  <c r="G213" i="1"/>
  <c r="C214" i="1" l="1"/>
  <c r="H214" i="1" l="1"/>
  <c r="E214" i="1"/>
  <c r="D214" i="1"/>
  <c r="F214" i="1" l="1"/>
  <c r="G214" i="1"/>
  <c r="C215" i="1" l="1"/>
  <c r="H215" i="1" l="1"/>
  <c r="E215" i="1"/>
  <c r="D215" i="1"/>
  <c r="F215" i="1" l="1"/>
  <c r="G215" i="1"/>
  <c r="C216" i="1" l="1"/>
  <c r="H216" i="1" l="1"/>
  <c r="E216" i="1"/>
  <c r="D216" i="1"/>
  <c r="F216" i="1" l="1"/>
  <c r="G216" i="1"/>
  <c r="C217" i="1" l="1"/>
  <c r="H217" i="1" l="1"/>
  <c r="E217" i="1"/>
  <c r="D217" i="1"/>
  <c r="F217" i="1" l="1"/>
  <c r="G217" i="1"/>
  <c r="C218" i="1" l="1"/>
  <c r="H218" i="1" l="1"/>
  <c r="E218" i="1"/>
  <c r="D218" i="1"/>
  <c r="F218" i="1" l="1"/>
  <c r="G218" i="1"/>
  <c r="C219" i="1" l="1"/>
  <c r="H219" i="1" l="1"/>
  <c r="E219" i="1"/>
  <c r="D219" i="1"/>
  <c r="F219" i="1" l="1"/>
  <c r="G219" i="1"/>
  <c r="C220" i="1" l="1"/>
  <c r="H220" i="1" l="1"/>
  <c r="E220" i="1"/>
  <c r="D220" i="1"/>
  <c r="F220" i="1" l="1"/>
  <c r="G220" i="1"/>
  <c r="C221" i="1" l="1"/>
  <c r="H221" i="1" l="1"/>
  <c r="E221" i="1"/>
  <c r="D221" i="1"/>
  <c r="F221" i="1" l="1"/>
  <c r="G221" i="1"/>
  <c r="C222" i="1" l="1"/>
  <c r="H222" i="1" l="1"/>
  <c r="E222" i="1"/>
  <c r="D222" i="1"/>
  <c r="F222" i="1" l="1"/>
  <c r="G222" i="1"/>
  <c r="C223" i="1" l="1"/>
  <c r="H223" i="1" l="1"/>
  <c r="E223" i="1"/>
  <c r="D223" i="1"/>
  <c r="F223" i="1" l="1"/>
  <c r="G223" i="1"/>
  <c r="C224" i="1" l="1"/>
  <c r="H224" i="1" l="1"/>
  <c r="E224" i="1"/>
  <c r="D224" i="1"/>
  <c r="F224" i="1" l="1"/>
  <c r="G224" i="1"/>
  <c r="C225" i="1" l="1"/>
  <c r="H225" i="1" l="1"/>
  <c r="E225" i="1"/>
  <c r="D225" i="1"/>
  <c r="F225" i="1" l="1"/>
  <c r="G225" i="1"/>
  <c r="C226" i="1" l="1"/>
  <c r="H226" i="1" l="1"/>
  <c r="E226" i="1"/>
  <c r="D226" i="1"/>
  <c r="F226" i="1" l="1"/>
  <c r="G226" i="1"/>
  <c r="C227" i="1" l="1"/>
  <c r="H227" i="1" l="1"/>
  <c r="E227" i="1"/>
  <c r="D227" i="1"/>
  <c r="F227" i="1" l="1"/>
  <c r="G227" i="1"/>
  <c r="C228" i="1" l="1"/>
  <c r="H228" i="1" l="1"/>
  <c r="E228" i="1"/>
  <c r="D228" i="1"/>
  <c r="F228" i="1" l="1"/>
  <c r="G228" i="1"/>
  <c r="C229" i="1" l="1"/>
  <c r="H229" i="1" l="1"/>
  <c r="E229" i="1"/>
  <c r="D229" i="1"/>
  <c r="F229" i="1" l="1"/>
  <c r="G229" i="1"/>
  <c r="C230" i="1" l="1"/>
  <c r="H230" i="1" l="1"/>
  <c r="E230" i="1"/>
  <c r="D230" i="1"/>
  <c r="F230" i="1" l="1"/>
  <c r="G230" i="1"/>
  <c r="C231" i="1" l="1"/>
  <c r="H231" i="1" l="1"/>
  <c r="E231" i="1"/>
  <c r="D231" i="1"/>
  <c r="F231" i="1" l="1"/>
  <c r="G231" i="1"/>
  <c r="C232" i="1" l="1"/>
  <c r="H232" i="1" l="1"/>
  <c r="E232" i="1"/>
  <c r="D232" i="1"/>
  <c r="F232" i="1" l="1"/>
  <c r="G232" i="1"/>
  <c r="C233" i="1" l="1"/>
  <c r="H233" i="1" l="1"/>
  <c r="E233" i="1"/>
  <c r="D233" i="1"/>
  <c r="F233" i="1" l="1"/>
  <c r="G233" i="1"/>
  <c r="C234" i="1" l="1"/>
  <c r="H234" i="1" l="1"/>
  <c r="E234" i="1"/>
  <c r="D234" i="1"/>
  <c r="F234" i="1" l="1"/>
  <c r="G234" i="1"/>
  <c r="C235" i="1" l="1"/>
  <c r="H235" i="1" l="1"/>
  <c r="E235" i="1"/>
  <c r="D235" i="1"/>
  <c r="F235" i="1" l="1"/>
  <c r="G235" i="1"/>
  <c r="C236" i="1" l="1"/>
  <c r="H236" i="1" l="1"/>
  <c r="E236" i="1"/>
  <c r="D236" i="1"/>
  <c r="F236" i="1" l="1"/>
  <c r="G236" i="1"/>
  <c r="B237" i="1" s="1"/>
  <c r="C237" i="1" l="1"/>
  <c r="H237" i="1" l="1"/>
  <c r="E237" i="1"/>
  <c r="D237" i="1"/>
  <c r="F237" i="1" l="1"/>
  <c r="G237" i="1"/>
  <c r="C238" i="1" l="1"/>
  <c r="H238" i="1" l="1"/>
  <c r="E238" i="1"/>
  <c r="D238" i="1"/>
  <c r="F238" i="1" l="1"/>
  <c r="G238" i="1"/>
  <c r="C239" i="1" l="1"/>
  <c r="H239" i="1" l="1"/>
  <c r="E239" i="1"/>
  <c r="D239" i="1"/>
  <c r="F239" i="1" l="1"/>
  <c r="G239" i="1"/>
  <c r="C240" i="1" l="1"/>
  <c r="H240" i="1" l="1"/>
  <c r="E240" i="1"/>
  <c r="D240" i="1"/>
  <c r="F240" i="1" l="1"/>
  <c r="G240" i="1"/>
  <c r="C241" i="1" l="1"/>
  <c r="H241" i="1" l="1"/>
  <c r="E241" i="1"/>
  <c r="D241" i="1"/>
  <c r="F241" i="1" l="1"/>
  <c r="G241" i="1"/>
  <c r="C242" i="1" l="1"/>
  <c r="H242" i="1" l="1"/>
  <c r="E242" i="1"/>
  <c r="D242" i="1"/>
  <c r="F242" i="1" l="1"/>
  <c r="G242" i="1"/>
  <c r="C243" i="1" l="1"/>
  <c r="H243" i="1" l="1"/>
  <c r="E243" i="1"/>
  <c r="D243" i="1"/>
  <c r="F243" i="1" l="1"/>
  <c r="G243" i="1"/>
  <c r="B244" i="1" l="1"/>
  <c r="C244" i="1"/>
  <c r="H244" i="1" l="1"/>
  <c r="D244" i="1"/>
  <c r="E244" i="1"/>
  <c r="F244" i="1" l="1"/>
  <c r="G244" i="1"/>
  <c r="C245" i="1" l="1"/>
  <c r="H245" i="1" l="1"/>
  <c r="E245" i="1"/>
  <c r="D245" i="1"/>
  <c r="F245" i="1" l="1"/>
  <c r="G245" i="1"/>
  <c r="C246" i="1" l="1"/>
  <c r="H246" i="1" l="1"/>
  <c r="E246" i="1"/>
  <c r="D246" i="1"/>
  <c r="F246" i="1" l="1"/>
  <c r="G246" i="1"/>
  <c r="C247" i="1" l="1"/>
  <c r="H247" i="1" l="1"/>
  <c r="E247" i="1"/>
  <c r="D247" i="1"/>
  <c r="F247" i="1" l="1"/>
  <c r="G247" i="1"/>
  <c r="C248" i="1" l="1"/>
  <c r="H248" i="1" l="1"/>
  <c r="E248" i="1"/>
  <c r="D248" i="1"/>
  <c r="F248" i="1" l="1"/>
  <c r="G248" i="1"/>
  <c r="C249" i="1" l="1"/>
  <c r="H249" i="1" l="1"/>
  <c r="E249" i="1"/>
  <c r="D249" i="1"/>
  <c r="F249" i="1" l="1"/>
  <c r="G249" i="1"/>
  <c r="C250" i="1" l="1"/>
  <c r="H250" i="1" l="1"/>
  <c r="E250" i="1"/>
  <c r="D250" i="1"/>
  <c r="F250" i="1" l="1"/>
  <c r="G250" i="1"/>
  <c r="C251" i="1" l="1"/>
  <c r="H251" i="1" l="1"/>
  <c r="E251" i="1"/>
  <c r="D251" i="1"/>
  <c r="F251" i="1" l="1"/>
  <c r="G251" i="1"/>
  <c r="C252" i="1" l="1"/>
  <c r="H252" i="1" l="1"/>
  <c r="E252" i="1"/>
  <c r="D252" i="1"/>
  <c r="F252" i="1" l="1"/>
  <c r="G252" i="1"/>
  <c r="C253" i="1" l="1"/>
  <c r="H253" i="1" l="1"/>
  <c r="E253" i="1"/>
  <c r="D253" i="1"/>
  <c r="F253" i="1" l="1"/>
  <c r="G253" i="1"/>
  <c r="C254" i="1" l="1"/>
  <c r="H254" i="1" l="1"/>
  <c r="E254" i="1"/>
  <c r="D254" i="1"/>
  <c r="F254" i="1" l="1"/>
  <c r="G254" i="1"/>
  <c r="C255" i="1" l="1"/>
  <c r="H255" i="1" l="1"/>
  <c r="E255" i="1"/>
  <c r="D255" i="1"/>
  <c r="F255" i="1" l="1"/>
  <c r="G255" i="1"/>
  <c r="C256" i="1" l="1"/>
  <c r="H256" i="1" l="1"/>
  <c r="E256" i="1"/>
  <c r="D256" i="1"/>
  <c r="F256" i="1" l="1"/>
  <c r="G256" i="1"/>
  <c r="C257" i="1" l="1"/>
  <c r="H257" i="1" l="1"/>
  <c r="E257" i="1"/>
  <c r="D257" i="1"/>
  <c r="F257" i="1" l="1"/>
  <c r="G257" i="1"/>
  <c r="C258" i="1" l="1"/>
  <c r="H258" i="1" l="1"/>
  <c r="E258" i="1"/>
  <c r="D258" i="1"/>
  <c r="F258" i="1" l="1"/>
  <c r="G258" i="1"/>
  <c r="C259" i="1" l="1"/>
  <c r="H259" i="1" l="1"/>
  <c r="E259" i="1"/>
  <c r="D259" i="1"/>
  <c r="F259" i="1" l="1"/>
  <c r="G259" i="1"/>
  <c r="C260" i="1" l="1"/>
  <c r="H260" i="1" l="1"/>
  <c r="E260" i="1"/>
  <c r="D260" i="1"/>
  <c r="F260" i="1" l="1"/>
  <c r="G260" i="1"/>
  <c r="C261" i="1" l="1"/>
  <c r="H261" i="1" l="1"/>
  <c r="E261" i="1"/>
  <c r="D261" i="1"/>
  <c r="F261" i="1" l="1"/>
  <c r="G261" i="1"/>
  <c r="C262" i="1" l="1"/>
  <c r="H262" i="1" l="1"/>
  <c r="E262" i="1"/>
  <c r="D262" i="1"/>
  <c r="F262" i="1" l="1"/>
  <c r="G262" i="1"/>
  <c r="C263" i="1" l="1"/>
  <c r="H263" i="1" l="1"/>
  <c r="E263" i="1"/>
  <c r="D263" i="1"/>
  <c r="F263" i="1" l="1"/>
  <c r="G263" i="1"/>
  <c r="C264" i="1" l="1"/>
  <c r="H264" i="1" l="1"/>
  <c r="E264" i="1"/>
  <c r="D264" i="1"/>
  <c r="F264" i="1" l="1"/>
  <c r="G264" i="1"/>
  <c r="C265" i="1" l="1"/>
  <c r="H265" i="1" l="1"/>
  <c r="E265" i="1"/>
  <c r="D265" i="1"/>
  <c r="F265" i="1" l="1"/>
  <c r="G265" i="1"/>
  <c r="C266" i="1" l="1"/>
  <c r="H266" i="1" l="1"/>
  <c r="E266" i="1"/>
  <c r="D266" i="1"/>
  <c r="F266" i="1" l="1"/>
  <c r="G266" i="1"/>
  <c r="C267" i="1" l="1"/>
  <c r="H267" i="1" l="1"/>
  <c r="E267" i="1"/>
  <c r="D267" i="1"/>
  <c r="F267" i="1" l="1"/>
  <c r="G267" i="1"/>
  <c r="C268" i="1" l="1"/>
  <c r="H268" i="1" l="1"/>
  <c r="E268" i="1"/>
  <c r="D268" i="1"/>
  <c r="F268" i="1" l="1"/>
  <c r="G268" i="1"/>
  <c r="C269" i="1" l="1"/>
  <c r="H269" i="1" l="1"/>
  <c r="E269" i="1"/>
  <c r="D269" i="1"/>
  <c r="F269" i="1" l="1"/>
  <c r="G269" i="1"/>
  <c r="C270" i="1" l="1"/>
  <c r="H270" i="1" l="1"/>
  <c r="E270" i="1"/>
  <c r="D270" i="1"/>
  <c r="F270" i="1" l="1"/>
  <c r="G270" i="1"/>
  <c r="C271" i="1" l="1"/>
  <c r="H271" i="1" l="1"/>
  <c r="E271" i="1"/>
  <c r="D271" i="1"/>
  <c r="F271" i="1" l="1"/>
  <c r="G271" i="1"/>
  <c r="C272" i="1" l="1"/>
  <c r="H272" i="1" l="1"/>
  <c r="E272" i="1"/>
  <c r="D272" i="1"/>
  <c r="F272" i="1" l="1"/>
  <c r="G272" i="1"/>
  <c r="C273" i="1" l="1"/>
  <c r="H273" i="1" l="1"/>
  <c r="E273" i="1"/>
  <c r="D273" i="1"/>
  <c r="F273" i="1" l="1"/>
  <c r="G273" i="1"/>
  <c r="C274" i="1" l="1"/>
  <c r="H274" i="1" l="1"/>
  <c r="E274" i="1"/>
  <c r="D274" i="1"/>
  <c r="F274" i="1" l="1"/>
  <c r="G274" i="1"/>
  <c r="C275" i="1" l="1"/>
  <c r="H275" i="1" l="1"/>
  <c r="E275" i="1"/>
  <c r="D275" i="1"/>
  <c r="F275" i="1" l="1"/>
  <c r="G275" i="1"/>
  <c r="C276" i="1" l="1"/>
  <c r="H276" i="1" l="1"/>
  <c r="E276" i="1"/>
  <c r="D276" i="1"/>
  <c r="F276" i="1" l="1"/>
  <c r="G276" i="1"/>
  <c r="C277" i="1" l="1"/>
  <c r="H277" i="1" l="1"/>
  <c r="E277" i="1"/>
  <c r="D277" i="1"/>
  <c r="F277" i="1" l="1"/>
  <c r="G277" i="1"/>
  <c r="C278" i="1" l="1"/>
  <c r="H278" i="1" l="1"/>
  <c r="E278" i="1"/>
  <c r="D278" i="1"/>
  <c r="F278" i="1" l="1"/>
  <c r="G278" i="1"/>
  <c r="C279" i="1" l="1"/>
  <c r="H279" i="1" l="1"/>
  <c r="E279" i="1"/>
  <c r="D279" i="1"/>
  <c r="F279" i="1" l="1"/>
  <c r="G279" i="1"/>
  <c r="C280" i="1" l="1"/>
  <c r="H280" i="1" l="1"/>
  <c r="E280" i="1"/>
  <c r="D280" i="1"/>
  <c r="F280" i="1" l="1"/>
  <c r="G280" i="1"/>
  <c r="C281" i="1" l="1"/>
  <c r="H281" i="1" l="1"/>
  <c r="E281" i="1"/>
  <c r="D281" i="1"/>
  <c r="F281" i="1" l="1"/>
  <c r="G281" i="1"/>
  <c r="C282" i="1" l="1"/>
  <c r="H282" i="1" l="1"/>
  <c r="E282" i="1"/>
  <c r="D282" i="1"/>
  <c r="F282" i="1" l="1"/>
  <c r="G282" i="1"/>
  <c r="C283" i="1" l="1"/>
  <c r="H283" i="1" l="1"/>
  <c r="E283" i="1"/>
  <c r="D283" i="1"/>
  <c r="F283" i="1" l="1"/>
  <c r="G283" i="1"/>
  <c r="C284" i="1" l="1"/>
  <c r="H284" i="1" l="1"/>
  <c r="E284" i="1"/>
  <c r="D284" i="1"/>
  <c r="F284" i="1" l="1"/>
  <c r="G284" i="1"/>
  <c r="C285" i="1" l="1"/>
  <c r="H285" i="1" l="1"/>
  <c r="E285" i="1"/>
  <c r="D285" i="1"/>
  <c r="F285" i="1" l="1"/>
  <c r="G285" i="1"/>
  <c r="C286" i="1" l="1"/>
  <c r="H286" i="1" l="1"/>
  <c r="E286" i="1"/>
  <c r="D286" i="1"/>
  <c r="F286" i="1" l="1"/>
  <c r="G286" i="1"/>
  <c r="C287" i="1" l="1"/>
  <c r="H287" i="1" l="1"/>
  <c r="E287" i="1"/>
  <c r="D287" i="1"/>
  <c r="F287" i="1" l="1"/>
  <c r="G287" i="1"/>
  <c r="C288" i="1" l="1"/>
  <c r="H288" i="1" l="1"/>
  <c r="E288" i="1"/>
  <c r="D288" i="1"/>
  <c r="F288" i="1" l="1"/>
  <c r="G288" i="1"/>
  <c r="C289" i="1" l="1"/>
  <c r="H289" i="1" l="1"/>
  <c r="E289" i="1"/>
  <c r="D289" i="1"/>
  <c r="F289" i="1" l="1"/>
  <c r="G289" i="1"/>
  <c r="C290" i="1" l="1"/>
  <c r="H290" i="1" l="1"/>
  <c r="E290" i="1"/>
  <c r="D290" i="1"/>
  <c r="F290" i="1" l="1"/>
  <c r="G290" i="1"/>
  <c r="C291" i="1" l="1"/>
  <c r="H291" i="1" l="1"/>
  <c r="E291" i="1"/>
  <c r="D291" i="1"/>
  <c r="F291" i="1" l="1"/>
  <c r="G291" i="1"/>
  <c r="C292" i="1" l="1"/>
  <c r="H292" i="1" l="1"/>
  <c r="E292" i="1"/>
  <c r="D292" i="1"/>
  <c r="F292" i="1" l="1"/>
  <c r="G292" i="1"/>
  <c r="C293" i="1" l="1"/>
  <c r="H293" i="1" l="1"/>
  <c r="E293" i="1"/>
  <c r="D293" i="1"/>
  <c r="F293" i="1" l="1"/>
  <c r="G293" i="1"/>
  <c r="C294" i="1" l="1"/>
  <c r="H294" i="1" l="1"/>
  <c r="E294" i="1"/>
  <c r="D294" i="1"/>
  <c r="F294" i="1" l="1"/>
  <c r="G294" i="1"/>
  <c r="C295" i="1" l="1"/>
  <c r="H295" i="1" l="1"/>
  <c r="E295" i="1"/>
  <c r="D295" i="1"/>
  <c r="F295" i="1" l="1"/>
  <c r="G295" i="1"/>
  <c r="C296" i="1" l="1"/>
  <c r="H296" i="1" l="1"/>
  <c r="E296" i="1"/>
  <c r="D296" i="1"/>
  <c r="F296" i="1" l="1"/>
  <c r="G296" i="1"/>
  <c r="C297" i="1" l="1"/>
  <c r="H297" i="1" l="1"/>
  <c r="E297" i="1"/>
  <c r="D297" i="1"/>
  <c r="F297" i="1" l="1"/>
  <c r="G297" i="1"/>
  <c r="C298" i="1" l="1"/>
  <c r="H298" i="1" l="1"/>
  <c r="E298" i="1"/>
  <c r="D298" i="1"/>
  <c r="F298" i="1" l="1"/>
  <c r="G298" i="1"/>
  <c r="C299" i="1" l="1"/>
  <c r="H299" i="1" l="1"/>
  <c r="E299" i="1"/>
  <c r="D299" i="1"/>
  <c r="F299" i="1" l="1"/>
  <c r="G299" i="1"/>
  <c r="C300" i="1" l="1"/>
  <c r="H300" i="1" l="1"/>
  <c r="E300" i="1"/>
  <c r="D300" i="1"/>
  <c r="F300" i="1" l="1"/>
  <c r="G300" i="1"/>
  <c r="C301" i="1" l="1"/>
  <c r="H301" i="1" l="1"/>
  <c r="E301" i="1"/>
  <c r="D301" i="1"/>
  <c r="F301" i="1" l="1"/>
  <c r="G301" i="1"/>
  <c r="C302" i="1" l="1"/>
  <c r="H302" i="1" l="1"/>
  <c r="E302" i="1"/>
  <c r="D302" i="1"/>
  <c r="F302" i="1" l="1"/>
  <c r="G302" i="1"/>
  <c r="C303" i="1" l="1"/>
  <c r="H303" i="1" l="1"/>
  <c r="E303" i="1"/>
  <c r="D303" i="1"/>
  <c r="F303" i="1" l="1"/>
  <c r="G303" i="1"/>
  <c r="C304" i="1" l="1"/>
  <c r="H304" i="1" l="1"/>
  <c r="E304" i="1"/>
  <c r="D304" i="1"/>
  <c r="F304" i="1" l="1"/>
  <c r="G304" i="1"/>
  <c r="C305" i="1" l="1"/>
  <c r="H305" i="1" l="1"/>
  <c r="E305" i="1"/>
  <c r="D305" i="1"/>
  <c r="F305" i="1" l="1"/>
  <c r="G305" i="1"/>
  <c r="C306" i="1" l="1"/>
  <c r="H306" i="1" l="1"/>
  <c r="E306" i="1"/>
  <c r="D306" i="1"/>
  <c r="F306" i="1" l="1"/>
  <c r="G306" i="1"/>
  <c r="C307" i="1" l="1"/>
  <c r="H307" i="1" l="1"/>
  <c r="E307" i="1"/>
  <c r="D307" i="1"/>
  <c r="F307" i="1" l="1"/>
  <c r="G307" i="1"/>
  <c r="C308" i="1" l="1"/>
  <c r="H308" i="1" l="1"/>
  <c r="E308" i="1"/>
  <c r="D308" i="1"/>
  <c r="F308" i="1" l="1"/>
  <c r="G308" i="1"/>
  <c r="C309" i="1" l="1"/>
  <c r="H309" i="1" l="1"/>
  <c r="E309" i="1"/>
  <c r="D309" i="1"/>
  <c r="F309" i="1" l="1"/>
  <c r="G309" i="1"/>
  <c r="C310" i="1" l="1"/>
  <c r="H310" i="1" l="1"/>
  <c r="E310" i="1"/>
  <c r="D310" i="1"/>
  <c r="F310" i="1" l="1"/>
  <c r="G310" i="1"/>
  <c r="C311" i="1" l="1"/>
  <c r="H311" i="1" l="1"/>
  <c r="E311" i="1"/>
  <c r="D311" i="1"/>
  <c r="F311" i="1" l="1"/>
  <c r="G311" i="1"/>
  <c r="C312" i="1" l="1"/>
  <c r="H312" i="1" l="1"/>
  <c r="E312" i="1"/>
  <c r="D312" i="1"/>
  <c r="F312" i="1" l="1"/>
  <c r="G312" i="1"/>
  <c r="C313" i="1" l="1"/>
  <c r="H313" i="1" l="1"/>
  <c r="E313" i="1"/>
  <c r="D313" i="1"/>
  <c r="F313" i="1" l="1"/>
  <c r="G313" i="1"/>
  <c r="C314" i="1" l="1"/>
  <c r="H314" i="1" l="1"/>
  <c r="E314" i="1"/>
  <c r="D314" i="1"/>
  <c r="F314" i="1" l="1"/>
  <c r="G314" i="1"/>
  <c r="C315" i="1" l="1"/>
  <c r="H315" i="1" l="1"/>
  <c r="E315" i="1"/>
  <c r="D315" i="1"/>
  <c r="F315" i="1" l="1"/>
  <c r="G315" i="1"/>
  <c r="C316" i="1" l="1"/>
  <c r="H316" i="1" l="1"/>
  <c r="E316" i="1"/>
  <c r="D316" i="1"/>
  <c r="F316" i="1" l="1"/>
  <c r="G316" i="1"/>
  <c r="C317" i="1" l="1"/>
  <c r="H317" i="1" l="1"/>
  <c r="E317" i="1"/>
  <c r="D317" i="1"/>
  <c r="F317" i="1" l="1"/>
  <c r="G317" i="1"/>
  <c r="C318" i="1" l="1"/>
  <c r="H318" i="1" l="1"/>
  <c r="E318" i="1"/>
  <c r="D318" i="1"/>
  <c r="F318" i="1" l="1"/>
  <c r="G318" i="1"/>
  <c r="C319" i="1" l="1"/>
  <c r="H319" i="1" l="1"/>
  <c r="E319" i="1"/>
  <c r="D319" i="1"/>
  <c r="F319" i="1" l="1"/>
  <c r="G319" i="1"/>
  <c r="C320" i="1" l="1"/>
  <c r="H320" i="1" l="1"/>
  <c r="E320" i="1"/>
  <c r="D320" i="1"/>
  <c r="F320" i="1" l="1"/>
  <c r="G320" i="1"/>
  <c r="C321" i="1" l="1"/>
  <c r="H321" i="1" l="1"/>
  <c r="E321" i="1"/>
  <c r="D321" i="1"/>
  <c r="F321" i="1" l="1"/>
  <c r="G321" i="1"/>
  <c r="C322" i="1" l="1"/>
  <c r="H322" i="1" l="1"/>
  <c r="E322" i="1"/>
  <c r="D322" i="1"/>
  <c r="F322" i="1" l="1"/>
  <c r="G322" i="1"/>
  <c r="C323" i="1" l="1"/>
  <c r="H323" i="1" l="1"/>
  <c r="E323" i="1"/>
  <c r="D323" i="1"/>
  <c r="F323" i="1" l="1"/>
  <c r="G323" i="1"/>
  <c r="C324" i="1" l="1"/>
  <c r="H324" i="1" l="1"/>
  <c r="E324" i="1"/>
  <c r="D324" i="1"/>
  <c r="F324" i="1" l="1"/>
  <c r="G324" i="1"/>
  <c r="C325" i="1" l="1"/>
  <c r="H325" i="1" l="1"/>
  <c r="E325" i="1"/>
  <c r="D325" i="1"/>
  <c r="F325" i="1" l="1"/>
  <c r="G325" i="1"/>
  <c r="C326" i="1" l="1"/>
  <c r="H326" i="1" l="1"/>
  <c r="E326" i="1"/>
  <c r="D326" i="1"/>
  <c r="F326" i="1" l="1"/>
  <c r="G326" i="1"/>
  <c r="C327" i="1" l="1"/>
  <c r="H327" i="1" l="1"/>
  <c r="E327" i="1"/>
  <c r="D327" i="1"/>
  <c r="F327" i="1" l="1"/>
  <c r="G327" i="1"/>
  <c r="C328" i="1" l="1"/>
  <c r="H328" i="1" l="1"/>
  <c r="E328" i="1"/>
  <c r="D328" i="1"/>
  <c r="F328" i="1" l="1"/>
  <c r="G328" i="1"/>
  <c r="C329" i="1" l="1"/>
  <c r="H329" i="1" l="1"/>
  <c r="E329" i="1"/>
  <c r="D329" i="1"/>
  <c r="F329" i="1" l="1"/>
  <c r="G329" i="1"/>
  <c r="C330" i="1" l="1"/>
  <c r="H330" i="1" l="1"/>
  <c r="E330" i="1"/>
  <c r="D330" i="1"/>
  <c r="F330" i="1" l="1"/>
  <c r="G330" i="1"/>
  <c r="C331" i="1" l="1"/>
  <c r="H331" i="1" l="1"/>
  <c r="E331" i="1"/>
  <c r="D331" i="1"/>
  <c r="F331" i="1" l="1"/>
  <c r="G331" i="1"/>
  <c r="B332" i="1" l="1"/>
  <c r="C332" i="1"/>
  <c r="H332" i="1" l="1"/>
  <c r="D332" i="1"/>
  <c r="D22" i="1"/>
  <c r="D25" i="1" s="1"/>
  <c r="E332" i="1"/>
  <c r="D21" i="1"/>
  <c r="F332" i="1" l="1"/>
  <c r="L21" i="1"/>
  <c r="G3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author>
  </authors>
  <commentList>
    <comment ref="C13" authorId="0" shapeId="0" xr:uid="{00000000-0006-0000-0000-000001000000}">
      <text>
        <r>
          <rPr>
            <b/>
            <sz val="8"/>
            <color indexed="81"/>
            <rFont val="Tahoma"/>
            <family val="2"/>
          </rPr>
          <t>Annual Interest Rate:</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If the annual rate is 7%, then the monthly interest rate is 7%/12.</t>
        </r>
      </text>
    </comment>
    <comment ref="C14" authorId="0" shapeId="0" xr:uid="{00000000-0006-0000-0000-000002000000}">
      <text>
        <r>
          <rPr>
            <b/>
            <sz val="8"/>
            <color indexed="81"/>
            <rFont val="Tahoma"/>
            <family val="2"/>
          </rPr>
          <t>Term of Loan:</t>
        </r>
        <r>
          <rPr>
            <sz val="8"/>
            <color indexed="81"/>
            <rFont val="Tahoma"/>
            <family val="2"/>
          </rPr>
          <t xml:space="preserve">
The term of the loan is specified in years, but this spreadsheet assumes that payments are made monthly.</t>
        </r>
      </text>
    </comment>
    <comment ref="C15" authorId="0" shapeId="0" xr:uid="{00000000-0006-0000-0000-000003000000}">
      <text>
        <r>
          <rPr>
            <b/>
            <sz val="8"/>
            <color indexed="81"/>
            <rFont val="Tahoma"/>
            <family val="2"/>
          </rPr>
          <t>Extra Monthly Payment:</t>
        </r>
        <r>
          <rPr>
            <sz val="8"/>
            <color indexed="81"/>
            <rFont val="Tahoma"/>
            <family val="2"/>
          </rPr>
          <t xml:space="preserve">
The additional payment made each month that goes towards paying off the principal. This spreadsheet assumes that the extra payment is a fixed amount that is paid every month.</t>
        </r>
      </text>
    </comment>
    <comment ref="C20" authorId="0" shapeId="0" xr:uid="{00000000-0006-0000-0000-000004000000}">
      <text>
        <r>
          <rPr>
            <b/>
            <sz val="8"/>
            <color indexed="81"/>
            <rFont val="Tahoma"/>
            <family val="2"/>
          </rPr>
          <t>Number of Payments:</t>
        </r>
        <r>
          <rPr>
            <sz val="8"/>
            <color indexed="81"/>
            <rFont val="Tahoma"/>
            <family val="2"/>
          </rPr>
          <t xml:space="preserve">
The very last payment will usually be less than your typical monthly payment if you have made extra payments.</t>
        </r>
      </text>
    </comment>
    <comment ref="C24" authorId="0" shapeId="0" xr:uid="{00000000-0006-0000-0000-000005000000}">
      <text>
        <r>
          <rPr>
            <b/>
            <sz val="8"/>
            <color indexed="81"/>
            <rFont val="Tahoma"/>
            <family val="2"/>
          </rPr>
          <t>Payoff</t>
        </r>
        <r>
          <rPr>
            <sz val="8"/>
            <color indexed="81"/>
            <rFont val="Tahoma"/>
            <family val="2"/>
          </rPr>
          <t>:
This is the number of years that it will take to pay off the loan when making extra payments each month.</t>
        </r>
      </text>
    </comment>
    <comment ref="C25" authorId="0" shapeId="0" xr:uid="{00000000-0006-0000-0000-000006000000}">
      <text>
        <r>
          <rPr>
            <b/>
            <sz val="8"/>
            <color indexed="81"/>
            <rFont val="Tahoma"/>
            <family val="2"/>
          </rPr>
          <t>Interest Savings</t>
        </r>
        <r>
          <rPr>
            <sz val="8"/>
            <color indexed="81"/>
            <rFont val="Tahoma"/>
            <family val="2"/>
          </rPr>
          <t>:
This is the amount of money you save by making extra payments, since making the extra payments means you end up paying less total interest.</t>
        </r>
      </text>
    </comment>
    <comment ref="J28" authorId="0" shapeId="0" xr:uid="{00000000-0006-0000-0000-000007000000}">
      <text>
        <r>
          <rPr>
            <b/>
            <sz val="8"/>
            <color indexed="81"/>
            <rFont val="Tahoma"/>
            <family val="2"/>
          </rPr>
          <t>Investment Option 1</t>
        </r>
        <r>
          <rPr>
            <sz val="8"/>
            <color indexed="81"/>
            <rFont val="Tahoma"/>
            <family val="2"/>
          </rPr>
          <t>:
Instead of making extra mortgage payments, invest the money in an alternate savings plan (which hopefully provides a better interest rate). After the loan is paid off, include the monthly payment in the monthly investment.</t>
        </r>
      </text>
    </comment>
    <comment ref="M28" authorId="0" shapeId="0" xr:uid="{00000000-0006-0000-0000-000008000000}">
      <text>
        <r>
          <rPr>
            <b/>
            <sz val="8"/>
            <color indexed="81"/>
            <rFont val="Tahoma"/>
            <family val="2"/>
          </rPr>
          <t>Investment Option 2</t>
        </r>
        <r>
          <rPr>
            <sz val="8"/>
            <color indexed="81"/>
            <rFont val="Tahoma"/>
            <family val="2"/>
          </rPr>
          <t>:
After the loan is paid off, invest the monthly payment (including the amount of the extra payment) in an alternate savings plan (assuming the same annual interest rate as option 1).</t>
        </r>
      </text>
    </comment>
  </commentList>
</comments>
</file>

<file path=xl/sharedStrings.xml><?xml version="1.0" encoding="utf-8"?>
<sst xmlns="http://schemas.openxmlformats.org/spreadsheetml/2006/main" count="53" uniqueCount="50">
  <si>
    <t>Extra Payment Mortgage Calculator</t>
  </si>
  <si>
    <t>Loan Information</t>
  </si>
  <si>
    <t>Investment Information</t>
  </si>
  <si>
    <t>Loan Summary</t>
  </si>
  <si>
    <t>Extra Payments</t>
  </si>
  <si>
    <t>No Extra Payments</t>
  </si>
  <si>
    <t>Years</t>
  </si>
  <si>
    <t>Monthly Payment</t>
  </si>
  <si>
    <t>Number of Payments</t>
  </si>
  <si>
    <t>Loan 1</t>
  </si>
  <si>
    <t>Loan 2</t>
  </si>
  <si>
    <t>Total Payments</t>
  </si>
  <si>
    <t>Home Equity</t>
  </si>
  <si>
    <t>Total Interest</t>
  </si>
  <si>
    <t>Investment</t>
  </si>
  <si>
    <t>Payoff (in Years)</t>
  </si>
  <si>
    <t>Interest Savings</t>
  </si>
  <si>
    <t>Month</t>
  </si>
  <si>
    <t>Payment</t>
  </si>
  <si>
    <t>Interest</t>
  </si>
  <si>
    <t>Cumulative Interest</t>
  </si>
  <si>
    <t>Principal</t>
  </si>
  <si>
    <t>Cumulative Principal</t>
  </si>
  <si>
    <t>Balance</t>
  </si>
  <si>
    <t>Saved Interest</t>
  </si>
  <si>
    <t>Interest Gained</t>
  </si>
  <si>
    <t>Investment Value</t>
  </si>
  <si>
    <t xml:space="preserve">Loan Amount </t>
  </si>
  <si>
    <t xml:space="preserve">Annual Interest Rate </t>
  </si>
  <si>
    <t xml:space="preserve">Term of Loan (in Years) </t>
  </si>
  <si>
    <t xml:space="preserve">Extra Monthly Payment </t>
  </si>
  <si>
    <r>
      <t xml:space="preserve">Investment </t>
    </r>
    <r>
      <rPr>
        <b/>
        <sz val="10"/>
        <rFont val="Arial"/>
        <family val="2"/>
      </rPr>
      <t>Option 1</t>
    </r>
  </si>
  <si>
    <r>
      <t xml:space="preserve">Investment </t>
    </r>
    <r>
      <rPr>
        <b/>
        <sz val="10"/>
        <rFont val="Arial"/>
        <family val="2"/>
      </rPr>
      <t>Option 2</t>
    </r>
  </si>
  <si>
    <t xml:space="preserve">Months to Display </t>
  </si>
  <si>
    <t>[42]</t>
  </si>
  <si>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</si>
  <si>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</si>
  <si>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</si>
  <si>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</si>
  <si>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https://www.vertex42.com/ExcelTemplates/extra-payments.html</t>
  </si>
  <si>
    <t>https://www.vertex42.com/licensing/EULA_personaluse.html</t>
  </si>
  <si>
    <t>© 2005-2018 Vertex42 LLC</t>
  </si>
  <si>
    <t>License Agreement</t>
  </si>
  <si>
    <t>Do not delete this worksheet</t>
  </si>
  <si>
    <t>165 S. Kimball Avenue, Suite 100</t>
  </si>
  <si>
    <t>Southlake, TX 76092</t>
  </si>
  <si>
    <t>Company NMLS # 1325498</t>
  </si>
  <si>
    <t>Office: 817-756-1555</t>
  </si>
  <si>
    <t>Website: www.rdhloans.com</t>
  </si>
  <si>
    <t>Email:  mporter@rdhloans.com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</si>
</sst>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0.0"/>
  </numFmts>
  <fonts count="28" x14ac:knownFonts="1">
    <font>
      <sz val="10"/>
      <name val="Tahoma"/>
      <family val="2"/>
    </font>
    <font>
      <sz val="10"/>
      <name val="Arial"/>
      <family val="2"/>
    </font>
    <font>
      <sz val="8"/>
      <name val="Arial"/>
      <family val="2"/>
    </font>
    <font>
      <sz val="8"/>
      <name val="Tahoma"/>
      <family val="2"/>
    </font>
    <font>
      <sz val="8"/>
      <color indexed="81"/>
      <name val="Tahoma"/>
      <family val="2"/>
    </font>
    <font>
      <b/>
      <sz val="8"/>
      <color indexed="81"/>
      <name val="Tahoma"/>
      <family val="2"/>
    </font>
    <font>
      <sz val="10"/>
      <name val="Arial"/>
      <family val="2"/>
    </font>
    <font>
      <sz val="8"/>
      <name val="Arial"/>
      <family val="2"/>
    </font>
    <font>
      <b/>
      <sz val="10"/>
      <name val="Arial"/>
      <family val="2"/>
    </font>
    <font>
      <sz val="11"/>
      <name val="Arial"/>
      <family val="2"/>
    </font>
    <font>
      <u/>
      <sz val="10"/>
      <color indexed="12"/>
      <name val="Arial"/>
      <family val="2"/>
    </font>
    <font>
      <sz val="6"/>
      <name val="Arial"/>
      <family val="2"/>
    </font>
    <font>
      <b/>
      <sz val="11"/>
      <name val="Arial"/>
      <family val="2"/>
    </font>
    <font>
      <sz val="6"/>
      <color indexed="9"/>
      <name val="Tahoma"/>
      <family val="2"/>
    </font>
    <font>
      <sz val="18"/>
      <color theme="4" tint="-0.249977111117893"/>
      <name val="Arial"/>
      <family val="2"/>
    </font>
    <font>
      <b/>
      <sz val="11"/>
      <color theme="4" tint="-0.249977111117893"/>
      <name val="Arial"/>
      <family val="2"/>
    </font>
    <font>
      <b/>
      <sz val="12"/>
      <name val="Arial"/>
      <family val="2"/>
    </font>
    <font>
      <b/>
      <sz val="12"/>
      <color indexed="9"/>
      <name val="Calibri"/>
      <family val="2"/>
    </font>
    <font>
      <u/>
      <sz val="11"/>
      <color indexed="12"/>
      <name val="Tahoma"/>
      <family val="2"/>
    </font>
    <font>
      <u/>
      <sz val="11"/>
      <color indexed="12"/>
      <name val="Arial"/>
      <family val="2"/>
    </font>
    <font>
      <sz val="11"/>
      <name val="Trebuchet MS"/>
      <family val="2"/>
    </font>
    <font>
      <sz val="12"/>
      <name val="Arial"/>
      <family val="2"/>
    </font>
    <font>
      <sz val="11"/>
      <color theme="1" tint="0.34998626667073579"/>
      <name val="Calibri"/>
      <family val="2"/>
    </font>
    <font>
      <u/>
      <sz val="8"/>
      <color indexed="12"/>
      <name val="Tahoma"/>
      <family val="2"/>
    </font>
    <font>
      <u/>
      <sz val="12"/>
      <color indexed="12"/>
      <name val="Arial"/>
      <family val="2"/>
    </font>
    <font>
      <sz val="12"/>
      <color theme="1"/>
      <name val="Arial"/>
      <family val="2"/>
    </font>
    <font>
      <sz val="10"/>
      <name val="Times New Roman"/>
      <family val="1"/>
    </font>
    <font>
      <sz val="12"/>
      <name val="Times New Roman"/>
      <family val="1"/>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9">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bottom style="medium">
        <color theme="0" tint="-0.34998626667073579"/>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75">
    <xf numFmtId="0" fontId="0" fillId="0" borderId="0" xfId="0"/>
    <xf numFmtId="0" fontId="0" fillId="2" borderId="0" xfId="0" applyFill="1"/>
    <xf numFmtId="0" fontId="3" fillId="0" borderId="0" xfId="0" applyFont="1" applyAlignment="1">
      <alignment horizontal="center"/>
    </xf>
    <xf numFmtId="8" fontId="0" fillId="0" borderId="0" xfId="0" applyNumberFormat="1"/>
    <xf numFmtId="4" fontId="3" fillId="0" borderId="0" xfId="0" applyNumberFormat="1" applyFont="1" applyAlignment="1">
      <alignment horizontal="right"/>
    </xf>
    <xf numFmtId="0" fontId="6" fillId="0" borderId="0" xfId="0" applyFont="1"/>
    <xf numFmtId="0" fontId="9" fillId="0" borderId="0" xfId="0" applyFont="1" applyAlignment="1">
      <alignment horizontal="right"/>
    </xf>
    <xf numFmtId="164" fontId="9" fillId="0" borderId="2" xfId="1" applyNumberFormat="1" applyFont="1" applyBorder="1"/>
    <xf numFmtId="0" fontId="10" fillId="0" borderId="0" xfId="2" applyAlignment="1" applyProtection="1"/>
    <xf numFmtId="10" fontId="9" fillId="0" borderId="2" xfId="3" applyNumberFormat="1" applyFont="1" applyBorder="1"/>
    <xf numFmtId="0" fontId="9" fillId="0" borderId="2" xfId="0" applyFont="1" applyBorder="1"/>
    <xf numFmtId="0" fontId="7" fillId="0" borderId="0" xfId="0" applyFont="1" applyAlignment="1">
      <alignment horizontal="center"/>
    </xf>
    <xf numFmtId="0" fontId="9" fillId="0" borderId="0" xfId="0" applyFont="1" applyAlignment="1">
      <alignment horizontal="right" indent="1"/>
    </xf>
    <xf numFmtId="0" fontId="6" fillId="0" borderId="0" xfId="0" applyFont="1" applyAlignment="1">
      <alignment horizontal="right" indent="1"/>
    </xf>
    <xf numFmtId="8" fontId="6" fillId="0" borderId="0" xfId="0" applyNumberFormat="1" applyFont="1"/>
    <xf numFmtId="8" fontId="11" fillId="0" borderId="0" xfId="0" applyNumberFormat="1" applyFont="1"/>
    <xf numFmtId="0" fontId="12" fillId="0" borderId="0" xfId="0" applyFont="1" applyAlignment="1">
      <alignment horizontal="right" indent="1"/>
    </xf>
    <xf numFmtId="165" fontId="12" fillId="0" borderId="0" xfId="0" applyNumberFormat="1" applyFont="1" applyAlignment="1">
      <alignment horizontal="center"/>
    </xf>
    <xf numFmtId="0" fontId="6" fillId="0" borderId="0" xfId="0" applyFont="1" applyAlignment="1">
      <alignment horizontal="left"/>
    </xf>
    <xf numFmtId="8" fontId="12" fillId="0" borderId="0" xfId="0" applyNumberFormat="1" applyFont="1"/>
    <xf numFmtId="0" fontId="6" fillId="0" borderId="3" xfId="0" applyFont="1" applyBorder="1" applyAlignment="1">
      <alignment horizontal="center"/>
    </xf>
    <xf numFmtId="0" fontId="6" fillId="0" borderId="0" xfId="0" applyFont="1" applyAlignment="1">
      <alignment horizontal="center"/>
    </xf>
    <xf numFmtId="0" fontId="8" fillId="3" borderId="0" xfId="0" applyFont="1" applyFill="1" applyAlignment="1">
      <alignment horizontal="center"/>
    </xf>
    <xf numFmtId="0" fontId="6" fillId="0" borderId="0" xfId="0" applyFont="1" applyAlignment="1">
      <alignment horizontal="right"/>
    </xf>
    <xf numFmtId="38" fontId="6" fillId="0" borderId="0" xfId="0" applyNumberFormat="1" applyFont="1"/>
    <xf numFmtId="0" fontId="13" fillId="0" borderId="0" xfId="0" applyFont="1"/>
    <xf numFmtId="0" fontId="1" fillId="0" borderId="0" xfId="0" applyFont="1"/>
    <xf numFmtId="0" fontId="14" fillId="4" borderId="0" xfId="0" applyFont="1" applyFill="1" applyAlignment="1">
      <alignment horizontal="left" vertical="center"/>
    </xf>
    <xf numFmtId="0" fontId="20" fillId="0" borderId="0" xfId="0" applyFont="1" applyAlignment="1">
      <alignment horizontal="left" vertical="top" wrapText="1"/>
    </xf>
    <xf numFmtId="0" fontId="1" fillId="5" borderId="0" xfId="0" applyFont="1" applyFill="1"/>
    <xf numFmtId="0" fontId="9" fillId="0" borderId="4" xfId="0" applyFont="1" applyBorder="1"/>
    <xf numFmtId="0" fontId="0" fillId="5" borderId="0" xfId="0" applyFill="1"/>
    <xf numFmtId="0" fontId="10" fillId="0" borderId="0" xfId="2" applyAlignment="1" applyProtection="1">
      <alignment horizontal="left" vertical="top"/>
    </xf>
    <xf numFmtId="0" fontId="21" fillId="0" borderId="5" xfId="0" applyFont="1" applyBorder="1" applyAlignment="1">
      <alignment horizontal="left" wrapText="1"/>
    </xf>
    <xf numFmtId="0" fontId="16" fillId="0" borderId="6" xfId="0" applyFont="1" applyBorder="1" applyAlignment="1">
      <alignment horizontal="left" wrapText="1"/>
    </xf>
    <xf numFmtId="0" fontId="15" fillId="5" borderId="0" xfId="0" applyFont="1" applyFill="1"/>
    <xf numFmtId="0" fontId="21" fillId="0" borderId="6" xfId="0" applyFont="1" applyBorder="1" applyAlignment="1">
      <alignment horizontal="left" wrapText="1"/>
    </xf>
    <xf numFmtId="0" fontId="1" fillId="5" borderId="0" xfId="0" applyFont="1" applyFill="1" applyAlignment="1">
      <alignment vertical="top"/>
    </xf>
    <xf numFmtId="0" fontId="9" fillId="5" borderId="0" xfId="0" applyFont="1" applyFill="1" applyAlignment="1">
      <alignment horizontal="right" vertical="top"/>
    </xf>
    <xf numFmtId="0" fontId="21" fillId="0" borderId="6" xfId="0" applyFont="1" applyBorder="1" applyAlignment="1">
      <alignment horizontal="left"/>
    </xf>
    <xf numFmtId="0" fontId="20" fillId="5" borderId="0" xfId="0" applyFont="1" applyFill="1" applyAlignment="1">
      <alignment horizontal="left" vertical="top" wrapText="1"/>
    </xf>
    <xf numFmtId="0" fontId="9" fillId="5" borderId="0" xfId="0" applyFont="1" applyFill="1" applyAlignment="1">
      <alignment vertical="top"/>
    </xf>
    <xf numFmtId="0" fontId="9" fillId="5" borderId="0" xfId="0" applyFont="1" applyFill="1" applyAlignment="1">
      <alignment vertical="top" wrapText="1"/>
    </xf>
    <xf numFmtId="0" fontId="0" fillId="5" borderId="0" xfId="0" applyFill="1" applyAlignment="1">
      <alignment horizontal="right" vertical="top"/>
    </xf>
    <xf numFmtId="0" fontId="17" fillId="5" borderId="0" xfId="0" applyFont="1" applyFill="1"/>
    <xf numFmtId="0" fontId="22" fillId="5" borderId="0" xfId="0" applyFont="1" applyFill="1" applyAlignment="1">
      <alignment horizontal="center"/>
    </xf>
    <xf numFmtId="0" fontId="18" fillId="5" borderId="0" xfId="2" applyFont="1" applyFill="1" applyAlignment="1" applyProtection="1">
      <alignment horizontal="left" indent="1"/>
    </xf>
    <xf numFmtId="0" fontId="19" fillId="5" borderId="0" xfId="0" applyFont="1" applyFill="1" applyAlignment="1">
      <alignment horizontal="left" indent="1"/>
    </xf>
    <xf numFmtId="0" fontId="9" fillId="5" borderId="0" xfId="0" applyFont="1" applyFill="1"/>
    <xf numFmtId="0" fontId="8" fillId="7" borderId="1" xfId="0" applyFont="1" applyFill="1" applyBorder="1" applyAlignment="1">
      <alignment horizontal="left"/>
    </xf>
    <xf numFmtId="0" fontId="12" fillId="7" borderId="0" xfId="0" applyFont="1" applyFill="1" applyAlignment="1">
      <alignment horizontal="left" vertical="center" indent="1"/>
    </xf>
    <xf numFmtId="0" fontId="12" fillId="7" borderId="0" xfId="0" applyFont="1" applyFill="1" applyAlignment="1">
      <alignment horizontal="left"/>
    </xf>
    <xf numFmtId="0" fontId="12" fillId="7" borderId="0" xfId="0" applyFont="1" applyFill="1" applyAlignment="1">
      <alignment horizontal="center" wrapText="1"/>
    </xf>
    <xf numFmtId="0" fontId="12" fillId="7" borderId="0" xfId="0" applyFont="1" applyFill="1" applyAlignment="1">
      <alignment horizontal="left" indent="1"/>
    </xf>
    <xf numFmtId="0" fontId="8" fillId="7" borderId="0" xfId="0" applyFont="1" applyFill="1" applyAlignment="1">
      <alignment horizontal="left"/>
    </xf>
    <xf numFmtId="0" fontId="3" fillId="6" borderId="0" xfId="0" applyFont="1" applyFill="1" applyAlignment="1">
      <alignment horizontal="center"/>
    </xf>
    <xf numFmtId="7" fontId="3" fillId="6" borderId="0" xfId="0" applyNumberFormat="1" applyFont="1" applyFill="1"/>
    <xf numFmtId="0" fontId="8" fillId="7" borderId="7" xfId="0" applyFont="1" applyFill="1" applyBorder="1" applyAlignment="1">
      <alignment horizontal="center"/>
    </xf>
    <xf numFmtId="0" fontId="8" fillId="7" borderId="7" xfId="0" applyFont="1" applyFill="1" applyBorder="1" applyAlignment="1">
      <alignment horizontal="right"/>
    </xf>
    <xf numFmtId="0" fontId="8" fillId="7" borderId="7" xfId="0" applyFont="1" applyFill="1" applyBorder="1" applyAlignment="1">
      <alignment horizontal="right" wrapText="1"/>
    </xf>
    <xf numFmtId="0" fontId="9" fillId="8" borderId="0" xfId="0" applyFont="1" applyFill="1" applyAlignment="1">
      <alignment horizontal="left" indent="1"/>
    </xf>
    <xf numFmtId="0" fontId="6" fillId="8" borderId="0" xfId="0" applyFont="1" applyFill="1"/>
    <xf numFmtId="0" fontId="3" fillId="4" borderId="0" xfId="0" applyFont="1" applyFill="1" applyAlignment="1">
      <alignment horizontal="center"/>
    </xf>
    <xf numFmtId="7" fontId="3" fillId="4" borderId="0" xfId="0" applyNumberFormat="1" applyFont="1" applyFill="1"/>
    <xf numFmtId="0" fontId="6" fillId="8" borderId="8" xfId="0" applyFont="1" applyFill="1" applyBorder="1" applyAlignment="1">
      <alignment horizontal="right" wrapText="1"/>
    </xf>
    <xf numFmtId="0" fontId="23" fillId="0" borderId="0" xfId="2" applyFont="1" applyAlignment="1" applyProtection="1">
      <alignment horizontal="left"/>
    </xf>
    <xf numFmtId="8" fontId="9" fillId="0" borderId="0" xfId="0" applyNumberFormat="1" applyFont="1" applyAlignment="1">
      <alignment horizontal="center" shrinkToFit="1"/>
    </xf>
    <xf numFmtId="0" fontId="9" fillId="0" borderId="0" xfId="3" applyNumberFormat="1" applyFont="1" applyAlignment="1">
      <alignment horizontal="center" shrinkToFit="1"/>
    </xf>
    <xf numFmtId="0" fontId="9" fillId="0" borderId="0" xfId="0" applyFont="1" applyAlignment="1">
      <alignment horizontal="center" shrinkToFit="1"/>
    </xf>
    <xf numFmtId="164" fontId="9" fillId="0" borderId="2" xfId="1" applyNumberFormat="1" applyFont="1" applyBorder="1" applyAlignment="1">
      <alignment shrinkToFit="1"/>
    </xf>
    <xf numFmtId="0" fontId="2" fillId="0" borderId="0" xfId="0" applyFont="1" applyAlignment="1">
      <alignment horizontal="right"/>
    </xf>
    <xf numFmtId="0" fontId="24" fillId="0" borderId="6" xfId="2" applyFont="1" applyBorder="1" applyAlignment="1" applyProtection="1">
      <alignment horizontal="left" wrapText="1"/>
    </xf>
    <xf numFmtId="0" fontId="25" fillId="0" borderId="6" xfId="0" applyFont="1" applyBorder="1" applyAlignment="1">
      <alignment horizontal="left" wrapText="1"/>
    </xf>
    <xf numFmtId="0" fontId="26" fillId="0" borderId="0" xfId="0" applyFont="1"/>
    <xf numFmtId="0" fontId="27" fillId="0" borderId="0" xfId="0" applyFont="1"/>
  </cellXfs>
  <cellStyles count="4">
    <cellStyle name="Currency" xfId="1" builtinId="4"/>
    <cellStyle name="Hyperlink" xfId="2" builtinId="8" customBuiltin="1"/>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72973008086422"/>
          <c:y val="6.7796610169491525E-2"/>
          <c:w val="0.75166378497412978"/>
          <c:h val="0.80084745762711862"/>
        </c:manualLayout>
      </c:layout>
      <c:scatterChart>
        <c:scatterStyle val="lineMarker"/>
        <c:varyColors val="0"/>
        <c:ser>
          <c:idx val="0"/>
          <c:order val="0"/>
          <c:tx>
            <c:v>Investment Option</c:v>
          </c:tx>
          <c:spPr>
            <a:ln w="25400">
              <a:solidFill>
                <a:srgbClr val="000080"/>
              </a:solidFill>
              <a:prstDash val="solid"/>
            </a:ln>
          </c:spPr>
          <c:marker>
            <c:symbol val="none"/>
          </c:marker>
          <c:xVal>
            <c:numRef>
              <c:f>[0]!epm_years</c:f>
              <c:numCache>
                <c:formatCode>General</c:formatCode>
                <c:ptCount val="374"/>
                <c:pt idx="0">
                  <c:v>8.3333333333333329E-2</c:v>
                </c:pt>
                <c:pt idx="1">
                  <c:v>0.16666666666666666</c:v>
                </c:pt>
                <c:pt idx="2">
                  <c:v>0.25</c:v>
                </c:pt>
                <c:pt idx="3">
                  <c:v>0.33333333333333331</c:v>
                </c:pt>
                <c:pt idx="4">
                  <c:v>0.41666666666666669</c:v>
                </c:pt>
                <c:pt idx="5">
                  <c:v>0.5</c:v>
                </c:pt>
                <c:pt idx="6">
                  <c:v>0.58333333333333337</c:v>
                </c:pt>
                <c:pt idx="7">
                  <c:v>0.66666666666666663</c:v>
                </c:pt>
                <c:pt idx="8">
                  <c:v>0.75</c:v>
                </c:pt>
                <c:pt idx="9">
                  <c:v>0.83333333333333337</c:v>
                </c:pt>
                <c:pt idx="10">
                  <c:v>0.91666666666666663</c:v>
                </c:pt>
                <c:pt idx="11">
                  <c:v>1</c:v>
                </c:pt>
                <c:pt idx="12">
                  <c:v>1.0833333333333333</c:v>
                </c:pt>
                <c:pt idx="13">
                  <c:v>1.1666666666666667</c:v>
                </c:pt>
                <c:pt idx="14">
                  <c:v>1.25</c:v>
                </c:pt>
                <c:pt idx="15">
                  <c:v>1.3333333333333333</c:v>
                </c:pt>
                <c:pt idx="16">
                  <c:v>1.4166666666666667</c:v>
                </c:pt>
                <c:pt idx="17">
                  <c:v>1.5</c:v>
                </c:pt>
                <c:pt idx="18">
                  <c:v>1.5833333333333333</c:v>
                </c:pt>
                <c:pt idx="19">
                  <c:v>1.6666666666666667</c:v>
                </c:pt>
                <c:pt idx="20">
                  <c:v>1.75</c:v>
                </c:pt>
                <c:pt idx="21">
                  <c:v>1.8333333333333333</c:v>
                </c:pt>
                <c:pt idx="22">
                  <c:v>1.9166666666666667</c:v>
                </c:pt>
                <c:pt idx="23">
                  <c:v>2</c:v>
                </c:pt>
                <c:pt idx="24">
                  <c:v>2.0833333333333335</c:v>
                </c:pt>
                <c:pt idx="25">
                  <c:v>2.1666666666666665</c:v>
                </c:pt>
                <c:pt idx="26">
                  <c:v>2.25</c:v>
                </c:pt>
                <c:pt idx="27">
                  <c:v>2.3333333333333335</c:v>
                </c:pt>
                <c:pt idx="28">
                  <c:v>2.4166666666666665</c:v>
                </c:pt>
                <c:pt idx="29">
                  <c:v>2.5</c:v>
                </c:pt>
                <c:pt idx="30">
                  <c:v>2.5833333333333335</c:v>
                </c:pt>
                <c:pt idx="31">
                  <c:v>2.6666666666666665</c:v>
                </c:pt>
                <c:pt idx="32">
                  <c:v>2.75</c:v>
                </c:pt>
                <c:pt idx="33">
                  <c:v>2.8333333333333335</c:v>
                </c:pt>
                <c:pt idx="34">
                  <c:v>2.9166666666666665</c:v>
                </c:pt>
                <c:pt idx="35">
                  <c:v>3</c:v>
                </c:pt>
                <c:pt idx="36">
                  <c:v>3.0833333333333335</c:v>
                </c:pt>
                <c:pt idx="37">
                  <c:v>3.1666666666666665</c:v>
                </c:pt>
                <c:pt idx="38">
                  <c:v>3.25</c:v>
                </c:pt>
                <c:pt idx="39">
                  <c:v>3.3333333333333335</c:v>
                </c:pt>
                <c:pt idx="40">
                  <c:v>3.4166666666666665</c:v>
                </c:pt>
                <c:pt idx="41">
                  <c:v>3.5</c:v>
                </c:pt>
                <c:pt idx="42">
                  <c:v>3.5833333333333335</c:v>
                </c:pt>
                <c:pt idx="43">
                  <c:v>3.6666666666666665</c:v>
                </c:pt>
                <c:pt idx="44">
                  <c:v>3.75</c:v>
                </c:pt>
                <c:pt idx="45">
                  <c:v>3.8333333333333335</c:v>
                </c:pt>
                <c:pt idx="46">
                  <c:v>3.9166666666666665</c:v>
                </c:pt>
                <c:pt idx="47">
                  <c:v>4</c:v>
                </c:pt>
                <c:pt idx="48">
                  <c:v>4.083333333333333</c:v>
                </c:pt>
                <c:pt idx="49">
                  <c:v>4.166666666666667</c:v>
                </c:pt>
                <c:pt idx="50">
                  <c:v>4.25</c:v>
                </c:pt>
                <c:pt idx="51">
                  <c:v>4.333333333333333</c:v>
                </c:pt>
                <c:pt idx="52">
                  <c:v>4.416666666666667</c:v>
                </c:pt>
                <c:pt idx="53">
                  <c:v>4.5</c:v>
                </c:pt>
                <c:pt idx="54">
                  <c:v>4.583333333333333</c:v>
                </c:pt>
                <c:pt idx="55">
                  <c:v>4.666666666666667</c:v>
                </c:pt>
                <c:pt idx="56">
                  <c:v>4.75</c:v>
                </c:pt>
                <c:pt idx="57">
                  <c:v>4.833333333333333</c:v>
                </c:pt>
                <c:pt idx="58">
                  <c:v>4.916666666666667</c:v>
                </c:pt>
                <c:pt idx="59">
                  <c:v>5</c:v>
                </c:pt>
                <c:pt idx="60">
                  <c:v>5.083333333333333</c:v>
                </c:pt>
                <c:pt idx="61">
                  <c:v>5.166666666666667</c:v>
                </c:pt>
                <c:pt idx="62">
                  <c:v>5.25</c:v>
                </c:pt>
                <c:pt idx="63">
                  <c:v>5.333333333333333</c:v>
                </c:pt>
                <c:pt idx="64">
                  <c:v>5.416666666666667</c:v>
                </c:pt>
                <c:pt idx="65">
                  <c:v>5.5</c:v>
                </c:pt>
                <c:pt idx="66">
                  <c:v>5.583333333333333</c:v>
                </c:pt>
                <c:pt idx="67">
                  <c:v>5.666666666666667</c:v>
                </c:pt>
                <c:pt idx="68">
                  <c:v>5.75</c:v>
                </c:pt>
                <c:pt idx="69">
                  <c:v>5.833333333333333</c:v>
                </c:pt>
                <c:pt idx="70">
                  <c:v>5.916666666666667</c:v>
                </c:pt>
                <c:pt idx="71">
                  <c:v>6</c:v>
                </c:pt>
                <c:pt idx="72">
                  <c:v>6.083333333333333</c:v>
                </c:pt>
                <c:pt idx="73">
                  <c:v>6.166666666666667</c:v>
                </c:pt>
                <c:pt idx="74">
                  <c:v>6.25</c:v>
                </c:pt>
                <c:pt idx="75">
                  <c:v>6.333333333333333</c:v>
                </c:pt>
                <c:pt idx="76">
                  <c:v>6.416666666666667</c:v>
                </c:pt>
                <c:pt idx="77">
                  <c:v>6.5</c:v>
                </c:pt>
                <c:pt idx="78">
                  <c:v>6.583333333333333</c:v>
                </c:pt>
                <c:pt idx="79">
                  <c:v>6.666666666666667</c:v>
                </c:pt>
                <c:pt idx="80">
                  <c:v>6.75</c:v>
                </c:pt>
                <c:pt idx="81">
                  <c:v>6.833333333333333</c:v>
                </c:pt>
                <c:pt idx="82">
                  <c:v>6.916666666666667</c:v>
                </c:pt>
                <c:pt idx="83">
                  <c:v>7</c:v>
                </c:pt>
                <c:pt idx="84">
                  <c:v>7.083333333333333</c:v>
                </c:pt>
                <c:pt idx="85">
                  <c:v>7.166666666666667</c:v>
                </c:pt>
                <c:pt idx="86">
                  <c:v>7.25</c:v>
                </c:pt>
                <c:pt idx="87">
                  <c:v>7.333333333333333</c:v>
                </c:pt>
                <c:pt idx="88">
                  <c:v>7.416666666666667</c:v>
                </c:pt>
                <c:pt idx="89">
                  <c:v>7.5</c:v>
                </c:pt>
                <c:pt idx="90">
                  <c:v>7.583333333333333</c:v>
                </c:pt>
                <c:pt idx="91">
                  <c:v>7.666666666666667</c:v>
                </c:pt>
                <c:pt idx="92">
                  <c:v>7.75</c:v>
                </c:pt>
                <c:pt idx="93">
                  <c:v>7.833333333333333</c:v>
                </c:pt>
                <c:pt idx="94">
                  <c:v>7.916666666666667</c:v>
                </c:pt>
                <c:pt idx="95">
                  <c:v>8</c:v>
                </c:pt>
                <c:pt idx="96">
                  <c:v>8.0833333333333339</c:v>
                </c:pt>
                <c:pt idx="97">
                  <c:v>8.1666666666666661</c:v>
                </c:pt>
                <c:pt idx="98">
                  <c:v>8.25</c:v>
                </c:pt>
                <c:pt idx="99">
                  <c:v>8.3333333333333339</c:v>
                </c:pt>
                <c:pt idx="100">
                  <c:v>8.4166666666666661</c:v>
                </c:pt>
                <c:pt idx="101">
                  <c:v>8.5</c:v>
                </c:pt>
                <c:pt idx="102">
                  <c:v>8.5833333333333339</c:v>
                </c:pt>
                <c:pt idx="103">
                  <c:v>8.6666666666666661</c:v>
                </c:pt>
                <c:pt idx="104">
                  <c:v>8.75</c:v>
                </c:pt>
                <c:pt idx="105">
                  <c:v>8.8333333333333339</c:v>
                </c:pt>
                <c:pt idx="106">
                  <c:v>8.9166666666666661</c:v>
                </c:pt>
                <c:pt idx="107">
                  <c:v>9</c:v>
                </c:pt>
                <c:pt idx="108">
                  <c:v>9.0833333333333339</c:v>
                </c:pt>
                <c:pt idx="109">
                  <c:v>9.1666666666666661</c:v>
                </c:pt>
                <c:pt idx="110">
                  <c:v>9.25</c:v>
                </c:pt>
                <c:pt idx="111">
                  <c:v>9.3333333333333339</c:v>
                </c:pt>
                <c:pt idx="112">
                  <c:v>9.4166666666666661</c:v>
                </c:pt>
                <c:pt idx="113">
                  <c:v>9.5</c:v>
                </c:pt>
                <c:pt idx="114">
                  <c:v>9.5833333333333339</c:v>
                </c:pt>
                <c:pt idx="115">
                  <c:v>9.6666666666666661</c:v>
                </c:pt>
                <c:pt idx="116">
                  <c:v>9.75</c:v>
                </c:pt>
                <c:pt idx="117">
                  <c:v>9.8333333333333339</c:v>
                </c:pt>
                <c:pt idx="118">
                  <c:v>9.9166666666666661</c:v>
                </c:pt>
                <c:pt idx="119">
                  <c:v>10</c:v>
                </c:pt>
                <c:pt idx="120">
                  <c:v>10.083333333333334</c:v>
                </c:pt>
                <c:pt idx="121">
                  <c:v>10.166666666666666</c:v>
                </c:pt>
                <c:pt idx="122">
                  <c:v>10.25</c:v>
                </c:pt>
                <c:pt idx="123">
                  <c:v>10.333333333333334</c:v>
                </c:pt>
                <c:pt idx="124">
                  <c:v>10.416666666666666</c:v>
                </c:pt>
                <c:pt idx="125">
                  <c:v>10.5</c:v>
                </c:pt>
                <c:pt idx="126">
                  <c:v>10.583333333333334</c:v>
                </c:pt>
                <c:pt idx="127">
                  <c:v>10.666666666666666</c:v>
                </c:pt>
                <c:pt idx="128">
                  <c:v>10.75</c:v>
                </c:pt>
                <c:pt idx="129">
                  <c:v>10.833333333333334</c:v>
                </c:pt>
                <c:pt idx="130">
                  <c:v>10.916666666666666</c:v>
                </c:pt>
                <c:pt idx="131">
                  <c:v>11</c:v>
                </c:pt>
                <c:pt idx="132">
                  <c:v>11.083333333333334</c:v>
                </c:pt>
                <c:pt idx="133">
                  <c:v>11.166666666666666</c:v>
                </c:pt>
                <c:pt idx="134">
                  <c:v>11.25</c:v>
                </c:pt>
                <c:pt idx="135">
                  <c:v>11.333333333333334</c:v>
                </c:pt>
                <c:pt idx="136">
                  <c:v>11.416666666666666</c:v>
                </c:pt>
                <c:pt idx="137">
                  <c:v>11.5</c:v>
                </c:pt>
                <c:pt idx="138">
                  <c:v>11.583333333333334</c:v>
                </c:pt>
                <c:pt idx="139">
                  <c:v>11.666666666666666</c:v>
                </c:pt>
                <c:pt idx="140">
                  <c:v>11.75</c:v>
                </c:pt>
                <c:pt idx="141">
                  <c:v>11.833333333333334</c:v>
                </c:pt>
                <c:pt idx="142">
                  <c:v>11.916666666666666</c:v>
                </c:pt>
                <c:pt idx="143">
                  <c:v>12</c:v>
                </c:pt>
                <c:pt idx="144">
                  <c:v>12.083333333333334</c:v>
                </c:pt>
                <c:pt idx="145">
                  <c:v>12.166666666666666</c:v>
                </c:pt>
                <c:pt idx="146">
                  <c:v>12.25</c:v>
                </c:pt>
                <c:pt idx="147">
                  <c:v>12.333333333333334</c:v>
                </c:pt>
                <c:pt idx="148">
                  <c:v>12.416666666666666</c:v>
                </c:pt>
                <c:pt idx="149">
                  <c:v>12.5</c:v>
                </c:pt>
                <c:pt idx="150">
                  <c:v>12.583333333333334</c:v>
                </c:pt>
                <c:pt idx="151">
                  <c:v>12.666666666666666</c:v>
                </c:pt>
                <c:pt idx="152">
                  <c:v>12.75</c:v>
                </c:pt>
                <c:pt idx="153">
                  <c:v>12.833333333333334</c:v>
                </c:pt>
                <c:pt idx="154">
                  <c:v>12.916666666666666</c:v>
                </c:pt>
                <c:pt idx="155">
                  <c:v>13</c:v>
                </c:pt>
                <c:pt idx="156">
                  <c:v>13.083333333333334</c:v>
                </c:pt>
                <c:pt idx="157">
                  <c:v>13.166666666666666</c:v>
                </c:pt>
                <c:pt idx="158">
                  <c:v>13.25</c:v>
                </c:pt>
                <c:pt idx="159">
                  <c:v>13.333333333333334</c:v>
                </c:pt>
                <c:pt idx="160">
                  <c:v>13.416666666666666</c:v>
                </c:pt>
                <c:pt idx="161">
                  <c:v>13.5</c:v>
                </c:pt>
                <c:pt idx="162">
                  <c:v>13.583333333333334</c:v>
                </c:pt>
                <c:pt idx="163">
                  <c:v>13.666666666666666</c:v>
                </c:pt>
                <c:pt idx="164">
                  <c:v>13.75</c:v>
                </c:pt>
                <c:pt idx="165">
                  <c:v>13.833333333333334</c:v>
                </c:pt>
                <c:pt idx="166">
                  <c:v>13.916666666666666</c:v>
                </c:pt>
                <c:pt idx="167">
                  <c:v>14</c:v>
                </c:pt>
                <c:pt idx="168">
                  <c:v>14.083333333333334</c:v>
                </c:pt>
                <c:pt idx="169">
                  <c:v>14.166666666666666</c:v>
                </c:pt>
                <c:pt idx="170">
                  <c:v>14.25</c:v>
                </c:pt>
                <c:pt idx="171">
                  <c:v>14.333333333333334</c:v>
                </c:pt>
                <c:pt idx="172">
                  <c:v>14.416666666666666</c:v>
                </c:pt>
                <c:pt idx="173">
                  <c:v>14.5</c:v>
                </c:pt>
                <c:pt idx="174">
                  <c:v>14.583333333333334</c:v>
                </c:pt>
                <c:pt idx="175">
                  <c:v>14.666666666666666</c:v>
                </c:pt>
                <c:pt idx="176">
                  <c:v>14.75</c:v>
                </c:pt>
                <c:pt idx="177">
                  <c:v>14.833333333333334</c:v>
                </c:pt>
                <c:pt idx="178">
                  <c:v>14.916666666666666</c:v>
                </c:pt>
                <c:pt idx="179">
                  <c:v>15</c:v>
                </c:pt>
                <c:pt idx="180">
                  <c:v>15.083333333333334</c:v>
                </c:pt>
                <c:pt idx="181">
                  <c:v>15.166666666666666</c:v>
                </c:pt>
                <c:pt idx="182">
                  <c:v>15.25</c:v>
                </c:pt>
                <c:pt idx="183">
                  <c:v>15.333333333333334</c:v>
                </c:pt>
                <c:pt idx="184">
                  <c:v>15.416666666666666</c:v>
                </c:pt>
                <c:pt idx="185">
                  <c:v>15.5</c:v>
                </c:pt>
                <c:pt idx="186">
                  <c:v>15.583333333333334</c:v>
                </c:pt>
                <c:pt idx="187">
                  <c:v>15.666666666666666</c:v>
                </c:pt>
                <c:pt idx="188">
                  <c:v>15.75</c:v>
                </c:pt>
                <c:pt idx="189">
                  <c:v>15.833333333333334</c:v>
                </c:pt>
                <c:pt idx="190">
                  <c:v>15.916666666666666</c:v>
                </c:pt>
                <c:pt idx="191">
                  <c:v>16</c:v>
                </c:pt>
                <c:pt idx="192">
                  <c:v>16.083333333333332</c:v>
                </c:pt>
                <c:pt idx="193">
                  <c:v>16.166666666666668</c:v>
                </c:pt>
                <c:pt idx="194">
                  <c:v>16.25</c:v>
                </c:pt>
                <c:pt idx="195">
                  <c:v>16.333333333333332</c:v>
                </c:pt>
                <c:pt idx="196">
                  <c:v>16.416666666666668</c:v>
                </c:pt>
                <c:pt idx="197">
                  <c:v>16.5</c:v>
                </c:pt>
                <c:pt idx="198">
                  <c:v>16.583333333333332</c:v>
                </c:pt>
                <c:pt idx="199">
                  <c:v>16.666666666666668</c:v>
                </c:pt>
                <c:pt idx="200">
                  <c:v>16.75</c:v>
                </c:pt>
                <c:pt idx="201">
                  <c:v>16.833333333333332</c:v>
                </c:pt>
                <c:pt idx="202">
                  <c:v>16.916666666666668</c:v>
                </c:pt>
                <c:pt idx="203">
                  <c:v>17</c:v>
                </c:pt>
                <c:pt idx="204">
                  <c:v>17.083333333333332</c:v>
                </c:pt>
                <c:pt idx="205">
                  <c:v>17.166666666666668</c:v>
                </c:pt>
                <c:pt idx="206">
                  <c:v>17.25</c:v>
                </c:pt>
                <c:pt idx="207">
                  <c:v>17.333333333333332</c:v>
                </c:pt>
                <c:pt idx="208">
                  <c:v>17.416666666666668</c:v>
                </c:pt>
                <c:pt idx="209">
                  <c:v>17.5</c:v>
                </c:pt>
                <c:pt idx="210">
                  <c:v>17.583333333333332</c:v>
                </c:pt>
                <c:pt idx="211">
                  <c:v>17.666666666666668</c:v>
                </c:pt>
                <c:pt idx="212">
                  <c:v>17.75</c:v>
                </c:pt>
                <c:pt idx="213">
                  <c:v>17.833333333333332</c:v>
                </c:pt>
                <c:pt idx="214">
                  <c:v>17.916666666666668</c:v>
                </c:pt>
                <c:pt idx="215">
                  <c:v>18</c:v>
                </c:pt>
                <c:pt idx="216">
                  <c:v>18.083333333333332</c:v>
                </c:pt>
                <c:pt idx="217">
                  <c:v>18.166666666666668</c:v>
                </c:pt>
                <c:pt idx="218">
                  <c:v>18.25</c:v>
                </c:pt>
                <c:pt idx="219">
                  <c:v>18.333333333333332</c:v>
                </c:pt>
                <c:pt idx="220">
                  <c:v>18.416666666666668</c:v>
                </c:pt>
                <c:pt idx="221">
                  <c:v>18.5</c:v>
                </c:pt>
                <c:pt idx="222">
                  <c:v>18.583333333333332</c:v>
                </c:pt>
                <c:pt idx="223">
                  <c:v>18.666666666666668</c:v>
                </c:pt>
                <c:pt idx="224">
                  <c:v>18.75</c:v>
                </c:pt>
                <c:pt idx="225">
                  <c:v>18.833333333333332</c:v>
                </c:pt>
                <c:pt idx="226">
                  <c:v>18.916666666666668</c:v>
                </c:pt>
                <c:pt idx="227">
                  <c:v>19</c:v>
                </c:pt>
                <c:pt idx="228">
                  <c:v>19.083333333333332</c:v>
                </c:pt>
                <c:pt idx="229">
                  <c:v>19.166666666666668</c:v>
                </c:pt>
                <c:pt idx="230">
                  <c:v>19.25</c:v>
                </c:pt>
                <c:pt idx="231">
                  <c:v>19.333333333333332</c:v>
                </c:pt>
                <c:pt idx="232">
                  <c:v>19.416666666666668</c:v>
                </c:pt>
                <c:pt idx="233">
                  <c:v>19.5</c:v>
                </c:pt>
                <c:pt idx="234">
                  <c:v>19.583333333333332</c:v>
                </c:pt>
                <c:pt idx="235">
                  <c:v>19.666666666666668</c:v>
                </c:pt>
                <c:pt idx="236">
                  <c:v>19.75</c:v>
                </c:pt>
                <c:pt idx="237">
                  <c:v>19.833333333333332</c:v>
                </c:pt>
                <c:pt idx="238">
                  <c:v>19.916666666666668</c:v>
                </c:pt>
                <c:pt idx="239">
                  <c:v>20</c:v>
                </c:pt>
                <c:pt idx="240">
                  <c:v>20.083333333333332</c:v>
                </c:pt>
                <c:pt idx="241">
                  <c:v>20.166666666666668</c:v>
                </c:pt>
                <c:pt idx="242">
                  <c:v>20.25</c:v>
                </c:pt>
                <c:pt idx="243">
                  <c:v>20.333333333333332</c:v>
                </c:pt>
                <c:pt idx="244">
                  <c:v>20.416666666666668</c:v>
                </c:pt>
                <c:pt idx="245">
                  <c:v>20.5</c:v>
                </c:pt>
                <c:pt idx="246">
                  <c:v>20.583333333333332</c:v>
                </c:pt>
                <c:pt idx="247">
                  <c:v>20.666666666666668</c:v>
                </c:pt>
                <c:pt idx="248">
                  <c:v>20.75</c:v>
                </c:pt>
                <c:pt idx="249">
                  <c:v>20.833333333333332</c:v>
                </c:pt>
                <c:pt idx="250">
                  <c:v>20.916666666666668</c:v>
                </c:pt>
                <c:pt idx="251">
                  <c:v>21</c:v>
                </c:pt>
                <c:pt idx="252">
                  <c:v>21.083333333333332</c:v>
                </c:pt>
                <c:pt idx="253">
                  <c:v>21.166666666666668</c:v>
                </c:pt>
                <c:pt idx="254">
                  <c:v>21.25</c:v>
                </c:pt>
                <c:pt idx="255">
                  <c:v>21.333333333333332</c:v>
                </c:pt>
                <c:pt idx="256">
                  <c:v>21.416666666666668</c:v>
                </c:pt>
                <c:pt idx="257">
                  <c:v>21.5</c:v>
                </c:pt>
                <c:pt idx="258">
                  <c:v>21.583333333333332</c:v>
                </c:pt>
                <c:pt idx="259">
                  <c:v>21.666666666666668</c:v>
                </c:pt>
                <c:pt idx="260">
                  <c:v>21.75</c:v>
                </c:pt>
                <c:pt idx="261">
                  <c:v>21.833333333333332</c:v>
                </c:pt>
                <c:pt idx="262">
                  <c:v>21.916666666666668</c:v>
                </c:pt>
                <c:pt idx="263">
                  <c:v>22</c:v>
                </c:pt>
                <c:pt idx="264">
                  <c:v>22.083333333333332</c:v>
                </c:pt>
                <c:pt idx="265">
                  <c:v>22.166666666666668</c:v>
                </c:pt>
                <c:pt idx="266">
                  <c:v>22.25</c:v>
                </c:pt>
                <c:pt idx="267">
                  <c:v>22.333333333333332</c:v>
                </c:pt>
                <c:pt idx="268">
                  <c:v>22.416666666666668</c:v>
                </c:pt>
                <c:pt idx="269">
                  <c:v>22.5</c:v>
                </c:pt>
                <c:pt idx="270">
                  <c:v>22.583333333333332</c:v>
                </c:pt>
                <c:pt idx="271">
                  <c:v>22.666666666666668</c:v>
                </c:pt>
                <c:pt idx="272">
                  <c:v>22.75</c:v>
                </c:pt>
                <c:pt idx="273">
                  <c:v>22.833333333333332</c:v>
                </c:pt>
                <c:pt idx="274">
                  <c:v>22.916666666666668</c:v>
                </c:pt>
                <c:pt idx="275">
                  <c:v>23</c:v>
                </c:pt>
                <c:pt idx="276">
                  <c:v>23.083333333333332</c:v>
                </c:pt>
                <c:pt idx="277">
                  <c:v>23.166666666666668</c:v>
                </c:pt>
                <c:pt idx="278">
                  <c:v>23.25</c:v>
                </c:pt>
                <c:pt idx="279">
                  <c:v>23.333333333333332</c:v>
                </c:pt>
                <c:pt idx="280">
                  <c:v>23.416666666666668</c:v>
                </c:pt>
                <c:pt idx="281">
                  <c:v>23.5</c:v>
                </c:pt>
                <c:pt idx="282">
                  <c:v>23.583333333333332</c:v>
                </c:pt>
                <c:pt idx="283">
                  <c:v>23.666666666666668</c:v>
                </c:pt>
                <c:pt idx="284">
                  <c:v>23.75</c:v>
                </c:pt>
                <c:pt idx="285">
                  <c:v>23.833333333333332</c:v>
                </c:pt>
                <c:pt idx="286">
                  <c:v>23.916666666666668</c:v>
                </c:pt>
                <c:pt idx="287">
                  <c:v>24</c:v>
                </c:pt>
                <c:pt idx="288">
                  <c:v>24.083333333333332</c:v>
                </c:pt>
                <c:pt idx="289">
                  <c:v>24.166666666666668</c:v>
                </c:pt>
                <c:pt idx="290">
                  <c:v>24.25</c:v>
                </c:pt>
                <c:pt idx="291">
                  <c:v>24.333333333333332</c:v>
                </c:pt>
                <c:pt idx="292">
                  <c:v>24.416666666666668</c:v>
                </c:pt>
                <c:pt idx="293">
                  <c:v>24.5</c:v>
                </c:pt>
                <c:pt idx="294">
                  <c:v>24.583333333333332</c:v>
                </c:pt>
                <c:pt idx="295">
                  <c:v>24.666666666666668</c:v>
                </c:pt>
                <c:pt idx="296">
                  <c:v>24.75</c:v>
                </c:pt>
                <c:pt idx="297">
                  <c:v>24.833333333333332</c:v>
                </c:pt>
                <c:pt idx="298">
                  <c:v>24.916666666666668</c:v>
                </c:pt>
                <c:pt idx="299">
                  <c:v>25</c:v>
                </c:pt>
                <c:pt idx="300">
                  <c:v>25.083333333333332</c:v>
                </c:pt>
                <c:pt idx="301">
                  <c:v>25.166666666666668</c:v>
                </c:pt>
                <c:pt idx="302">
                  <c:v>25.25</c:v>
                </c:pt>
                <c:pt idx="303">
                  <c:v>25.333333333333332</c:v>
                </c:pt>
                <c:pt idx="304">
                  <c:v>25.416666666666668</c:v>
                </c:pt>
                <c:pt idx="305">
                  <c:v>25.5</c:v>
                </c:pt>
                <c:pt idx="306">
                  <c:v>25.583333333333332</c:v>
                </c:pt>
                <c:pt idx="307">
                  <c:v>25.666666666666668</c:v>
                </c:pt>
                <c:pt idx="308">
                  <c:v>25.75</c:v>
                </c:pt>
                <c:pt idx="309">
                  <c:v>25.833333333333332</c:v>
                </c:pt>
                <c:pt idx="310">
                  <c:v>25.916666666666668</c:v>
                </c:pt>
                <c:pt idx="311">
                  <c:v>26</c:v>
                </c:pt>
                <c:pt idx="312">
                  <c:v>26.083333333333332</c:v>
                </c:pt>
                <c:pt idx="313">
                  <c:v>26.166666666666668</c:v>
                </c:pt>
                <c:pt idx="314">
                  <c:v>26.25</c:v>
                </c:pt>
                <c:pt idx="315">
                  <c:v>26.333333333333332</c:v>
                </c:pt>
                <c:pt idx="316">
                  <c:v>26.416666666666668</c:v>
                </c:pt>
                <c:pt idx="317">
                  <c:v>26.5</c:v>
                </c:pt>
                <c:pt idx="318">
                  <c:v>26.583333333333332</c:v>
                </c:pt>
                <c:pt idx="319">
                  <c:v>26.666666666666668</c:v>
                </c:pt>
                <c:pt idx="320">
                  <c:v>26.75</c:v>
                </c:pt>
                <c:pt idx="321">
                  <c:v>26.833333333333332</c:v>
                </c:pt>
                <c:pt idx="322">
                  <c:v>26.916666666666668</c:v>
                </c:pt>
                <c:pt idx="323">
                  <c:v>27</c:v>
                </c:pt>
                <c:pt idx="324">
                  <c:v>27.083333333333332</c:v>
                </c:pt>
                <c:pt idx="325">
                  <c:v>27.166666666666668</c:v>
                </c:pt>
                <c:pt idx="326">
                  <c:v>27.25</c:v>
                </c:pt>
                <c:pt idx="327">
                  <c:v>27.333333333333332</c:v>
                </c:pt>
                <c:pt idx="328">
                  <c:v>27.416666666666668</c:v>
                </c:pt>
                <c:pt idx="329">
                  <c:v>27.5</c:v>
                </c:pt>
                <c:pt idx="330">
                  <c:v>27.583333333333332</c:v>
                </c:pt>
                <c:pt idx="331">
                  <c:v>27.666666666666668</c:v>
                </c:pt>
                <c:pt idx="332">
                  <c:v>27.75</c:v>
                </c:pt>
                <c:pt idx="333">
                  <c:v>27.833333333333332</c:v>
                </c:pt>
                <c:pt idx="334">
                  <c:v>27.916666666666668</c:v>
                </c:pt>
                <c:pt idx="335">
                  <c:v>28</c:v>
                </c:pt>
                <c:pt idx="336">
                  <c:v>28.083333333333332</c:v>
                </c:pt>
                <c:pt idx="337">
                  <c:v>28.166666666666668</c:v>
                </c:pt>
                <c:pt idx="338">
                  <c:v>28.25</c:v>
                </c:pt>
                <c:pt idx="339">
                  <c:v>28.333333333333332</c:v>
                </c:pt>
                <c:pt idx="340">
                  <c:v>28.416666666666668</c:v>
                </c:pt>
                <c:pt idx="341">
                  <c:v>28.5</c:v>
                </c:pt>
                <c:pt idx="342">
                  <c:v>28.583333333333332</c:v>
                </c:pt>
                <c:pt idx="343">
                  <c:v>28.666666666666668</c:v>
                </c:pt>
                <c:pt idx="344">
                  <c:v>28.75</c:v>
                </c:pt>
                <c:pt idx="345">
                  <c:v>28.833333333333332</c:v>
                </c:pt>
                <c:pt idx="346">
                  <c:v>28.916666666666668</c:v>
                </c:pt>
                <c:pt idx="347">
                  <c:v>29</c:v>
                </c:pt>
                <c:pt idx="348">
                  <c:v>29.083333333333332</c:v>
                </c:pt>
                <c:pt idx="349">
                  <c:v>29.166666666666668</c:v>
                </c:pt>
                <c:pt idx="350">
                  <c:v>29.25</c:v>
                </c:pt>
                <c:pt idx="351">
                  <c:v>29.333333333333332</c:v>
                </c:pt>
                <c:pt idx="352">
                  <c:v>29.416666666666668</c:v>
                </c:pt>
                <c:pt idx="353">
                  <c:v>29.5</c:v>
                </c:pt>
                <c:pt idx="354">
                  <c:v>29.583333333333332</c:v>
                </c:pt>
                <c:pt idx="355">
                  <c:v>29.666666666666668</c:v>
                </c:pt>
                <c:pt idx="356">
                  <c:v>29.75</c:v>
                </c:pt>
                <c:pt idx="357">
                  <c:v>29.833333333333332</c:v>
                </c:pt>
                <c:pt idx="358">
                  <c:v>29.916666666666668</c:v>
                </c:pt>
                <c:pt idx="359">
                  <c:v>30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numCache>
            </c:numRef>
          </c:xVal>
          <c:yVal>
            <c:numRef>
              <c:f>[0]!epm_cash2</c:f>
              <c:numCache>
                <c:formatCode>#,##0.00</c:formatCode>
                <c:ptCount val="374"/>
                <c:pt idx="0">
                  <c:v>400</c:v>
                </c:pt>
                <c:pt idx="1">
                  <c:v>802.14</c:v>
                </c:pt>
                <c:pt idx="2">
                  <c:v>1206.4314489999999</c:v>
                </c:pt>
                <c:pt idx="3">
                  <c:v>1612.8858572521499</c:v>
                </c:pt>
                <c:pt idx="4">
                  <c:v>2021.5147965884489</c:v>
                </c:pt>
                <c:pt idx="5">
                  <c:v>2432.3299007501973</c:v>
                </c:pt>
                <c:pt idx="6">
                  <c:v>2845.3428657192107</c:v>
                </c:pt>
                <c:pt idx="7">
                  <c:v>3260.5654500508085</c:v>
                </c:pt>
                <c:pt idx="8">
                  <c:v>3678.0094752085802</c:v>
                </c:pt>
                <c:pt idx="9">
                  <c:v>4097.6868259009461</c:v>
                </c:pt>
                <c:pt idx="10">
                  <c:v>4519.6094504195162</c:v>
                </c:pt>
                <c:pt idx="11">
                  <c:v>4943.7893609792609</c:v>
                </c:pt>
                <c:pt idx="12">
                  <c:v>5370.2386340604999</c:v>
                </c:pt>
                <c:pt idx="13">
                  <c:v>5798.9694107527239</c:v>
                </c:pt>
                <c:pt idx="14">
                  <c:v>6229.9938971002512</c:v>
                </c:pt>
                <c:pt idx="15">
                  <c:v>6663.3243644497379</c:v>
                </c:pt>
                <c:pt idx="16">
                  <c:v>7098.9731497995435</c:v>
                </c:pt>
                <c:pt idx="17">
                  <c:v>7536.9526561509711</c:v>
                </c:pt>
                <c:pt idx="18">
                  <c:v>7977.2753528613785</c:v>
                </c:pt>
                <c:pt idx="19">
                  <c:v>8419.9537759991872</c:v>
                </c:pt>
                <c:pt idx="20">
                  <c:v>8865.0005287007825</c:v>
                </c:pt>
                <c:pt idx="21">
                  <c:v>9312.4282815293318</c:v>
                </c:pt>
                <c:pt idx="22">
                  <c:v>9762.2497728355138</c:v>
                </c:pt>
                <c:pt idx="23">
                  <c:v>10214.477809120184</c:v>
                </c:pt>
                <c:pt idx="24">
                  <c:v>10669.125265398978</c:v>
                </c:pt>
                <c:pt idx="25">
                  <c:v>11126.205085568863</c:v>
                </c:pt>
                <c:pt idx="26">
                  <c:v>11585.730282776656</c:v>
                </c:pt>
                <c:pt idx="27">
                  <c:v>12047.713939789512</c:v>
                </c:pt>
                <c:pt idx="28">
                  <c:v>12512.169209367385</c:v>
                </c:pt>
                <c:pt idx="29">
                  <c:v>12979.109314637501</c:v>
                </c:pt>
                <c:pt idx="30">
                  <c:v>13448.547549470812</c:v>
                </c:pt>
                <c:pt idx="31">
                  <c:v>13920.497278860481</c:v>
                </c:pt>
                <c:pt idx="32">
                  <c:v>14394.971939302384</c:v>
                </c:pt>
                <c:pt idx="33">
                  <c:v>14871.985039177653</c:v>
                </c:pt>
                <c:pt idx="34">
                  <c:v>15351.550159137252</c:v>
                </c:pt>
                <c:pt idx="35">
                  <c:v>15833.680952488636</c:v>
                </c:pt>
                <c:pt idx="36">
                  <c:v>16318.39114558445</c:v>
                </c:pt>
                <c:pt idx="37">
                  <c:v>16805.694538213327</c:v>
                </c:pt>
                <c:pt idx="38">
                  <c:v>17295.605003992769</c:v>
                </c:pt>
                <c:pt idx="39">
                  <c:v>17788.136490764129</c:v>
                </c:pt>
                <c:pt idx="40">
                  <c:v>18283.303020989719</c:v>
                </c:pt>
                <c:pt idx="41">
                  <c:v>18781.118692152013</c:v>
                </c:pt>
                <c:pt idx="42">
                  <c:v>19281.597677155027</c:v>
                </c:pt>
                <c:pt idx="43">
                  <c:v>19784.754224727807</c:v>
                </c:pt>
                <c:pt idx="44">
                  <c:v>20290.6026598301</c:v>
                </c:pt>
                <c:pt idx="45">
                  <c:v>20799.157384060192</c:v>
                </c:pt>
                <c:pt idx="46">
                  <c:v>21310.432876064915</c:v>
                </c:pt>
                <c:pt idx="47">
                  <c:v>21824.443691951863</c:v>
                </c:pt>
                <c:pt idx="48">
                  <c:v>22341.204465703806</c:v>
                </c:pt>
                <c:pt idx="49">
                  <c:v>22860.72990959532</c:v>
                </c:pt>
                <c:pt idx="50">
                  <c:v>23383.034814611656</c:v>
                </c:pt>
                <c:pt idx="51">
                  <c:v>23908.134050869827</c:v>
                </c:pt>
                <c:pt idx="52">
                  <c:v>24436.042568041979</c:v>
                </c:pt>
                <c:pt idx="53">
                  <c:v>24966.775395781005</c:v>
                </c:pt>
                <c:pt idx="54">
                  <c:v>25500.347644148434</c:v>
                </c:pt>
                <c:pt idx="55">
                  <c:v>26036.774504044628</c:v>
                </c:pt>
                <c:pt idx="56">
                  <c:v>26576.071247641266</c:v>
                </c:pt>
                <c:pt idx="57">
                  <c:v>27118.253228816146</c:v>
                </c:pt>
                <c:pt idx="58">
                  <c:v>27663.335883590313</c:v>
                </c:pt>
                <c:pt idx="59">
                  <c:v>28211.33473056752</c:v>
                </c:pt>
                <c:pt idx="60">
                  <c:v>28762.265371376056</c:v>
                </c:pt>
                <c:pt idx="61">
                  <c:v>29316.143491112918</c:v>
                </c:pt>
                <c:pt idx="62">
                  <c:v>29872.984858790373</c:v>
                </c:pt>
                <c:pt idx="63">
                  <c:v>30432.805327784899</c:v>
                </c:pt>
                <c:pt idx="64">
                  <c:v>30995.620836288548</c:v>
                </c:pt>
                <c:pt idx="65">
                  <c:v>31561.447407762691</c:v>
                </c:pt>
                <c:pt idx="66">
                  <c:v>32130.301151394222</c:v>
                </c:pt>
                <c:pt idx="67">
                  <c:v>32702.198262554182</c:v>
                </c:pt>
                <c:pt idx="68">
                  <c:v>33277.155023258849</c:v>
                </c:pt>
                <c:pt idx="69">
                  <c:v>33855.187802633285</c:v>
                </c:pt>
                <c:pt idx="70">
                  <c:v>34436.313057377374</c:v>
                </c:pt>
                <c:pt idx="71">
                  <c:v>35020.547332234346</c:v>
                </c:pt>
                <c:pt idx="72">
                  <c:v>35607.907260461798</c:v>
                </c:pt>
                <c:pt idx="73">
                  <c:v>36198.409564305271</c:v>
                </c:pt>
                <c:pt idx="74">
                  <c:v>36792.071055474305</c:v>
                </c:pt>
                <c:pt idx="75">
                  <c:v>37388.90863562109</c:v>
                </c:pt>
                <c:pt idx="76">
                  <c:v>37988.939296821663</c:v>
                </c:pt>
                <c:pt idx="77">
                  <c:v>38592.180122059661</c:v>
                </c:pt>
                <c:pt idx="78">
                  <c:v>39198.648285712683</c:v>
                </c:pt>
                <c:pt idx="79">
                  <c:v>39808.361054041248</c:v>
                </c:pt>
                <c:pt idx="80">
                  <c:v>40421.33578568037</c:v>
                </c:pt>
                <c:pt idx="81">
                  <c:v>41037.589932133764</c:v>
                </c:pt>
                <c:pt idx="82">
                  <c:v>41657.141038270682</c:v>
                </c:pt>
                <c:pt idx="83">
                  <c:v>42280.006742825433</c:v>
                </c:pt>
                <c:pt idx="84">
                  <c:v>42906.204778899548</c:v>
                </c:pt>
                <c:pt idx="85">
                  <c:v>43535.752974466661</c:v>
                </c:pt>
                <c:pt idx="86">
                  <c:v>44168.669252880056</c:v>
                </c:pt>
                <c:pt idx="87">
                  <c:v>44804.971633382964</c:v>
                </c:pt>
                <c:pt idx="88">
                  <c:v>45444.678231621561</c:v>
                </c:pt>
                <c:pt idx="89">
                  <c:v>46087.807260160735</c:v>
                </c:pt>
                <c:pt idx="90">
                  <c:v>46734.377029002593</c:v>
                </c:pt>
                <c:pt idx="91">
                  <c:v>47384.405946107756</c:v>
                </c:pt>
                <c:pt idx="92">
                  <c:v>48037.912517919431</c:v>
                </c:pt>
                <c:pt idx="93">
                  <c:v>48694.915349890303</c:v>
                </c:pt>
                <c:pt idx="94">
                  <c:v>49355.43314701222</c:v>
                </c:pt>
                <c:pt idx="95">
                  <c:v>50019.484714348735</c:v>
                </c:pt>
                <c:pt idx="96">
                  <c:v>50687.0889575705</c:v>
                </c:pt>
                <c:pt idx="97">
                  <c:v>51358.264883493503</c:v>
                </c:pt>
                <c:pt idx="98">
                  <c:v>52033.03160062019</c:v>
                </c:pt>
                <c:pt idx="99">
                  <c:v>52711.408319683505</c:v>
                </c:pt>
                <c:pt idx="100">
                  <c:v>53393.41435419381</c:v>
                </c:pt>
                <c:pt idx="101">
                  <c:v>54079.069120988745</c:v>
                </c:pt>
                <c:pt idx="102">
                  <c:v>54768.392140786033</c:v>
                </c:pt>
                <c:pt idx="103">
                  <c:v>55461.403038739241</c:v>
                </c:pt>
                <c:pt idx="104">
                  <c:v>56158.121544996495</c:v>
                </c:pt>
                <c:pt idx="105">
                  <c:v>56858.567495262228</c:v>
                </c:pt>
                <c:pt idx="106">
                  <c:v>57562.760831361884</c:v>
                </c:pt>
                <c:pt idx="107">
                  <c:v>58270.721601809673</c:v>
                </c:pt>
                <c:pt idx="108">
                  <c:v>58982.469962379357</c:v>
                </c:pt>
                <c:pt idx="109">
                  <c:v>59698.02617667809</c:v>
                </c:pt>
                <c:pt idx="110">
                  <c:v>60417.410616723319</c:v>
                </c:pt>
                <c:pt idx="111">
                  <c:v>61140.643763522785</c:v>
                </c:pt>
                <c:pt idx="112">
                  <c:v>61867.746207657634</c:v>
                </c:pt>
                <c:pt idx="113">
                  <c:v>62598.738649868603</c:v>
                </c:pt>
                <c:pt idx="114">
                  <c:v>63333.641901645402</c:v>
                </c:pt>
                <c:pt idx="115">
                  <c:v>64072.476885819204</c:v>
                </c:pt>
                <c:pt idx="116">
                  <c:v>64815.26463715834</c:v>
                </c:pt>
                <c:pt idx="117">
                  <c:v>65562.026302967133</c:v>
                </c:pt>
                <c:pt idx="118">
                  <c:v>66312.783143688008</c:v>
                </c:pt>
                <c:pt idx="119">
                  <c:v>67067.556533506737</c:v>
                </c:pt>
                <c:pt idx="120">
                  <c:v>67826.367960960997</c:v>
                </c:pt>
                <c:pt idx="121">
                  <c:v>68589.239029552133</c:v>
                </c:pt>
                <c:pt idx="122">
                  <c:v>69356.191458360234</c:v>
                </c:pt>
                <c:pt idx="123">
                  <c:v>70127.247082662463</c:v>
                </c:pt>
                <c:pt idx="124">
                  <c:v>70902.427854554713</c:v>
                </c:pt>
                <c:pt idx="125">
                  <c:v>71681.755843576582</c:v>
                </c:pt>
                <c:pt idx="126">
                  <c:v>72465.253237339712</c:v>
                </c:pt>
                <c:pt idx="127">
                  <c:v>73252.942342159484</c:v>
                </c:pt>
                <c:pt idx="128">
                  <c:v>74044.845583690039</c:v>
                </c:pt>
                <c:pt idx="129">
                  <c:v>74840.985507562786</c:v>
                </c:pt>
                <c:pt idx="130">
                  <c:v>75641.384780028253</c:v>
                </c:pt>
                <c:pt idx="131">
                  <c:v>76446.066188601399</c:v>
                </c:pt>
                <c:pt idx="132">
                  <c:v>77255.05264271042</c:v>
                </c:pt>
                <c:pt idx="133">
                  <c:v>78068.367174348925</c:v>
                </c:pt>
                <c:pt idx="134">
                  <c:v>78886.032938731689</c:v>
                </c:pt>
                <c:pt idx="135">
                  <c:v>79708.073214953896</c:v>
                </c:pt>
                <c:pt idx="136">
                  <c:v>80534.511406653895</c:v>
                </c:pt>
                <c:pt idx="137">
                  <c:v>81365.371042679501</c:v>
                </c:pt>
                <c:pt idx="138">
                  <c:v>82200.675777757831</c:v>
                </c:pt>
                <c:pt idx="139">
                  <c:v>83040.449393168834</c:v>
                </c:pt>
                <c:pt idx="140">
                  <c:v>83884.715797422294</c:v>
                </c:pt>
                <c:pt idx="141">
                  <c:v>84733.499026938502</c:v>
                </c:pt>
                <c:pt idx="142">
                  <c:v>85586.823246732616</c:v>
                </c:pt>
                <c:pt idx="143">
                  <c:v>86444.712751102634</c:v>
                </c:pt>
                <c:pt idx="144">
                  <c:v>87307.191964321028</c:v>
                </c:pt>
                <c:pt idx="145">
                  <c:v>88174.285441330139</c:v>
                </c:pt>
                <c:pt idx="146">
                  <c:v>89046.017868441253</c:v>
                </c:pt>
                <c:pt idx="147">
                  <c:v>89922.41406403741</c:v>
                </c:pt>
                <c:pt idx="148">
                  <c:v>90803.498979280004</c:v>
                </c:pt>
                <c:pt idx="149">
                  <c:v>91689.297698819151</c:v>
                </c:pt>
                <c:pt idx="150">
                  <c:v>92579.835441507836</c:v>
                </c:pt>
                <c:pt idx="151">
                  <c:v>93475.137561119904</c:v>
                </c:pt>
                <c:pt idx="152">
                  <c:v>94375.229547071896</c:v>
                </c:pt>
                <c:pt idx="153">
                  <c:v>95280.137025148724</c:v>
                </c:pt>
                <c:pt idx="154">
                  <c:v>96189.885758233271</c:v>
                </c:pt>
                <c:pt idx="155">
                  <c:v>97104.501647039826</c:v>
                </c:pt>
                <c:pt idx="156">
                  <c:v>98024.010730851485</c:v>
                </c:pt>
                <c:pt idx="157">
                  <c:v>98948.439188261545</c:v>
                </c:pt>
                <c:pt idx="158">
                  <c:v>99877.813337918749</c:v>
                </c:pt>
                <c:pt idx="159">
                  <c:v>100812.15963927661</c:v>
                </c:pt>
                <c:pt idx="160">
                  <c:v>101751.50469334674</c:v>
                </c:pt>
                <c:pt idx="161">
                  <c:v>102695.87524345615</c:v>
                </c:pt>
                <c:pt idx="162">
                  <c:v>103645.29817600864</c:v>
                </c:pt>
                <c:pt idx="163">
                  <c:v>104599.80052125029</c:v>
                </c:pt>
                <c:pt idx="164">
                  <c:v>105559.40945403898</c:v>
                </c:pt>
                <c:pt idx="165">
                  <c:v>106524.15229461809</c:v>
                </c:pt>
                <c:pt idx="166">
                  <c:v>107494.0565093943</c:v>
                </c:pt>
                <c:pt idx="167">
                  <c:v>108469.14971171955</c:v>
                </c:pt>
                <c:pt idx="168">
                  <c:v>109449.45966267725</c:v>
                </c:pt>
                <c:pt idx="169">
                  <c:v>110435.01427187258</c:v>
                </c:pt>
                <c:pt idx="170">
                  <c:v>111425.8415982271</c:v>
                </c:pt>
                <c:pt idx="171">
                  <c:v>112421.9698507776</c:v>
                </c:pt>
                <c:pt idx="172">
                  <c:v>113423.42738947927</c:v>
                </c:pt>
                <c:pt idx="173">
                  <c:v>114430.24272601299</c:v>
                </c:pt>
                <c:pt idx="174">
                  <c:v>115442.44452459716</c:v>
                </c:pt>
                <c:pt idx="175">
                  <c:v>116460.06160280375</c:v>
                </c:pt>
                <c:pt idx="176">
                  <c:v>117483.12293237874</c:v>
                </c:pt>
                <c:pt idx="177">
                  <c:v>118511.65764006697</c:v>
                </c:pt>
                <c:pt idx="178">
                  <c:v>119545.69500844133</c:v>
                </c:pt>
                <c:pt idx="179">
                  <c:v>120585.26447673648</c:v>
                </c:pt>
                <c:pt idx="180">
                  <c:v>121630.39564168702</c:v>
                </c:pt>
                <c:pt idx="181">
                  <c:v>122681.11825837004</c:v>
                </c:pt>
                <c:pt idx="182">
                  <c:v>123737.46224105233</c:v>
                </c:pt>
                <c:pt idx="183">
                  <c:v>124799.45766404195</c:v>
                </c:pt>
                <c:pt idx="184">
                  <c:v>125867.13476254458</c:v>
                </c:pt>
                <c:pt idx="185">
                  <c:v>126940.52393352419</c:v>
                </c:pt>
                <c:pt idx="186">
                  <c:v>128019.65573656854</c:v>
                </c:pt>
                <c:pt idx="187">
                  <c:v>129104.56089475918</c:v>
                </c:pt>
                <c:pt idx="188">
                  <c:v>130195.27029554614</c:v>
                </c:pt>
                <c:pt idx="189">
                  <c:v>131291.81499162733</c:v>
                </c:pt>
                <c:pt idx="190">
                  <c:v>132394.22620183253</c:v>
                </c:pt>
                <c:pt idx="191">
                  <c:v>133502.53531201233</c:v>
                </c:pt>
                <c:pt idx="192">
                  <c:v>134616.7738759316</c:v>
                </c:pt>
                <c:pt idx="193">
                  <c:v>135736.97361616784</c:v>
                </c:pt>
                <c:pt idx="194">
                  <c:v>136863.16642501435</c:v>
                </c:pt>
                <c:pt idx="195">
                  <c:v>137995.38436538819</c:v>
                </c:pt>
                <c:pt idx="196">
                  <c:v>139133.65967174302</c:v>
                </c:pt>
                <c:pt idx="197">
                  <c:v>140278.02475098683</c:v>
                </c:pt>
                <c:pt idx="198">
                  <c:v>141428.51218340461</c:v>
                </c:pt>
                <c:pt idx="199">
                  <c:v>142585.15472358582</c:v>
                </c:pt>
                <c:pt idx="200">
                  <c:v>143747.985301357</c:v>
                </c:pt>
                <c:pt idx="201">
                  <c:v>144917.03702271925</c:v>
                </c:pt>
                <c:pt idx="202">
                  <c:v>146092.34317079079</c:v>
                </c:pt>
                <c:pt idx="203">
                  <c:v>147273.93720675452</c:v>
                </c:pt>
                <c:pt idx="204">
                  <c:v>148461.85277081066</c:v>
                </c:pt>
                <c:pt idx="205">
                  <c:v>149656.1236831345</c:v>
                </c:pt>
                <c:pt idx="206">
                  <c:v>150856.78394483926</c:v>
                </c:pt>
                <c:pt idx="207">
                  <c:v>152063.86773894416</c:v>
                </c:pt>
                <c:pt idx="208">
                  <c:v>153277.40943134751</c:v>
                </c:pt>
                <c:pt idx="209">
                  <c:v>154497.44357180523</c:v>
                </c:pt>
                <c:pt idx="210">
                  <c:v>155724.0048949144</c:v>
                </c:pt>
                <c:pt idx="211">
                  <c:v>156957.12832110218</c:v>
                </c:pt>
                <c:pt idx="212">
                  <c:v>158196.84895762007</c:v>
                </c:pt>
                <c:pt idx="213">
                  <c:v>159443.20209954333</c:v>
                </c:pt>
                <c:pt idx="214">
                  <c:v>160696.22323077588</c:v>
                </c:pt>
                <c:pt idx="215">
                  <c:v>161955.94802506053</c:v>
                </c:pt>
                <c:pt idx="216">
                  <c:v>163222.41234699459</c:v>
                </c:pt>
                <c:pt idx="217">
                  <c:v>164495.65225305103</c:v>
                </c:pt>
                <c:pt idx="218">
                  <c:v>165775.70399260486</c:v>
                </c:pt>
                <c:pt idx="219">
                  <c:v>167062.60400896531</c:v>
                </c:pt>
                <c:pt idx="220">
                  <c:v>168356.38894041328</c:v>
                </c:pt>
                <c:pt idx="221">
                  <c:v>169657.09562124449</c:v>
                </c:pt>
                <c:pt idx="222">
                  <c:v>170964.76108281815</c:v>
                </c:pt>
                <c:pt idx="223">
                  <c:v>172279.42255461123</c:v>
                </c:pt>
                <c:pt idx="224">
                  <c:v>173601.1174652784</c:v>
                </c:pt>
                <c:pt idx="225">
                  <c:v>174929.88344371764</c:v>
                </c:pt>
                <c:pt idx="226">
                  <c:v>176265.75832014153</c:v>
                </c:pt>
                <c:pt idx="227">
                  <c:v>177608.78012715428</c:v>
                </c:pt>
                <c:pt idx="228">
                  <c:v>178958.98710083455</c:v>
                </c:pt>
                <c:pt idx="229">
                  <c:v>180316.41768182401</c:v>
                </c:pt>
                <c:pt idx="230">
                  <c:v>181681.11051642176</c:v>
                </c:pt>
                <c:pt idx="231">
                  <c:v>183053.10445768462</c:v>
                </c:pt>
                <c:pt idx="232">
                  <c:v>184432.43856653324</c:v>
                </c:pt>
                <c:pt idx="233">
                  <c:v>185819.15211286419</c:v>
                </c:pt>
                <c:pt idx="234">
                  <c:v>187213.28457666803</c:v>
                </c:pt>
                <c:pt idx="235">
                  <c:v>188614.8756491532</c:v>
                </c:pt>
                <c:pt idx="236">
                  <c:v>190023.96523387617</c:v>
                </c:pt>
                <c:pt idx="237">
                  <c:v>191440.59344787741</c:v>
                </c:pt>
                <c:pt idx="238">
                  <c:v>192864.80062282356</c:v>
                </c:pt>
                <c:pt idx="239">
                  <c:v>194296.62730615566</c:v>
                </c:pt>
                <c:pt idx="240">
                  <c:v>195736.11426224359</c:v>
                </c:pt>
                <c:pt idx="241">
                  <c:v>197183.30247354659</c:v>
                </c:pt>
                <c:pt idx="242">
                  <c:v>198638.23314178007</c:v>
                </c:pt>
                <c:pt idx="243">
                  <c:v>200100.94768908859</c:v>
                </c:pt>
                <c:pt idx="244">
                  <c:v>201571.48775922522</c:v>
                </c:pt>
                <c:pt idx="245">
                  <c:v>203049.89521873707</c:v>
                </c:pt>
                <c:pt idx="246">
                  <c:v>204536.21215815732</c:v>
                </c:pt>
                <c:pt idx="247">
                  <c:v>206030.48089320346</c:v>
                </c:pt>
                <c:pt idx="248">
                  <c:v>207532.74396598211</c:v>
                </c:pt>
                <c:pt idx="249">
                  <c:v>209043.04414620012</c:v>
                </c:pt>
                <c:pt idx="250">
                  <c:v>210561.42443238228</c:v>
                </c:pt>
                <c:pt idx="251">
                  <c:v>212087.92805309553</c:v>
                </c:pt>
                <c:pt idx="252">
                  <c:v>213622.59846817958</c:v>
                </c:pt>
                <c:pt idx="253">
                  <c:v>215165.47936998433</c:v>
                </c:pt>
                <c:pt idx="254">
                  <c:v>216716.61468461374</c:v>
                </c:pt>
                <c:pt idx="255">
                  <c:v>218276.04857317643</c:v>
                </c:pt>
                <c:pt idx="256">
                  <c:v>219843.82543304292</c:v>
                </c:pt>
                <c:pt idx="257">
                  <c:v>221419.9898991097</c:v>
                </c:pt>
                <c:pt idx="258">
                  <c:v>223004.58684506995</c:v>
                </c:pt>
                <c:pt idx="259">
                  <c:v>224597.66138469108</c:v>
                </c:pt>
                <c:pt idx="260">
                  <c:v>226199.25887309917</c:v>
                </c:pt>
                <c:pt idx="261">
                  <c:v>227809.42490807024</c:v>
                </c:pt>
                <c:pt idx="262">
                  <c:v>229428.20533132841</c:v>
                </c:pt>
                <c:pt idx="263">
                  <c:v>231055.64622985103</c:v>
                </c:pt>
                <c:pt idx="264">
                  <c:v>232691.79393718074</c:v>
                </c:pt>
                <c:pt idx="265">
                  <c:v>234336.69503474465</c:v>
                </c:pt>
                <c:pt idx="266">
                  <c:v>235990.39635318055</c:v>
                </c:pt>
                <c:pt idx="267">
                  <c:v>237652.94497367006</c:v>
                </c:pt>
                <c:pt idx="268">
                  <c:v>239324.3882292792</c:v>
                </c:pt>
                <c:pt idx="269">
                  <c:v>241004.77370630583</c:v>
                </c:pt>
                <c:pt idx="270">
                  <c:v>242694.14924563456</c:v>
                </c:pt>
                <c:pt idx="271">
                  <c:v>244392.5629440987</c:v>
                </c:pt>
                <c:pt idx="272">
                  <c:v>246100.06315584961</c:v>
                </c:pt>
                <c:pt idx="273">
                  <c:v>247816.69849373339</c:v>
                </c:pt>
                <c:pt idx="274">
                  <c:v>249542.51783067486</c:v>
                </c:pt>
                <c:pt idx="275">
                  <c:v>251277.57030106898</c:v>
                </c:pt>
                <c:pt idx="276">
                  <c:v>253021.90530217969</c:v>
                </c:pt>
                <c:pt idx="277">
                  <c:v>254775.57249554634</c:v>
                </c:pt>
                <c:pt idx="278">
                  <c:v>256538.6218083975</c:v>
                </c:pt>
                <c:pt idx="279">
                  <c:v>258311.10343507244</c:v>
                </c:pt>
                <c:pt idx="280">
                  <c:v>260093.06783845008</c:v>
                </c:pt>
                <c:pt idx="281">
                  <c:v>261884.56575138579</c:v>
                </c:pt>
                <c:pt idx="282">
                  <c:v>263685.64817815571</c:v>
                </c:pt>
                <c:pt idx="283">
                  <c:v>265496.36639590882</c:v>
                </c:pt>
                <c:pt idx="284">
                  <c:v>267316.7719561269</c:v>
                </c:pt>
                <c:pt idx="285">
                  <c:v>269146.91668609215</c:v>
                </c:pt>
                <c:pt idx="286">
                  <c:v>270986.85269036272</c:v>
                </c:pt>
                <c:pt idx="287">
                  <c:v>272836.63235225616</c:v>
                </c:pt>
                <c:pt idx="288">
                  <c:v>274696.30833534076</c:v>
                </c:pt>
                <c:pt idx="289">
                  <c:v>276565.93358493486</c:v>
                </c:pt>
                <c:pt idx="290">
                  <c:v>278445.56132961425</c:v>
                </c:pt>
                <c:pt idx="291">
                  <c:v>280335.24508272769</c:v>
                </c:pt>
                <c:pt idx="292">
                  <c:v>282235.03864392027</c:v>
                </c:pt>
                <c:pt idx="293">
                  <c:v>284144.99610066524</c:v>
                </c:pt>
                <c:pt idx="294">
                  <c:v>286065.17182980379</c:v>
                </c:pt>
                <c:pt idx="295">
                  <c:v>287995.62049909326</c:v>
                </c:pt>
                <c:pt idx="296">
                  <c:v>289936.39706876338</c:v>
                </c:pt>
                <c:pt idx="297">
                  <c:v>291887.55679308128</c:v>
                </c:pt>
                <c:pt idx="298">
                  <c:v>293849.15522192424</c:v>
                </c:pt>
                <c:pt idx="299">
                  <c:v>295821.24820236152</c:v>
                </c:pt>
                <c:pt idx="300">
                  <c:v>297803.89188024413</c:v>
                </c:pt>
                <c:pt idx="301">
                  <c:v>299797.14270180342</c:v>
                </c:pt>
                <c:pt idx="302">
                  <c:v>301801.05741525808</c:v>
                </c:pt>
                <c:pt idx="303">
                  <c:v>303815.69307242968</c:v>
                </c:pt>
                <c:pt idx="304">
                  <c:v>305841.10703036719</c:v>
                </c:pt>
                <c:pt idx="305">
                  <c:v>307877.35695297964</c:v>
                </c:pt>
                <c:pt idx="306">
                  <c:v>309924.50081267807</c:v>
                </c:pt>
                <c:pt idx="307">
                  <c:v>311982.5968920259</c:v>
                </c:pt>
                <c:pt idx="308">
                  <c:v>314051.70378539822</c:v>
                </c:pt>
                <c:pt idx="309">
                  <c:v>316131.88040065009</c:v>
                </c:pt>
                <c:pt idx="310">
                  <c:v>318223.18596079358</c:v>
                </c:pt>
                <c:pt idx="311">
                  <c:v>320325.6800056838</c:v>
                </c:pt>
                <c:pt idx="312">
                  <c:v>322439.42239371419</c:v>
                </c:pt>
                <c:pt idx="313">
                  <c:v>324564.47330352059</c:v>
                </c:pt>
                <c:pt idx="314">
                  <c:v>326700.89323569444</c:v>
                </c:pt>
                <c:pt idx="315">
                  <c:v>328848.74301450542</c:v>
                </c:pt>
                <c:pt idx="316">
                  <c:v>331008.083789633</c:v>
                </c:pt>
                <c:pt idx="317">
                  <c:v>333178.97703790752</c:v>
                </c:pt>
                <c:pt idx="318">
                  <c:v>335361.48456506035</c:v>
                </c:pt>
                <c:pt idx="319">
                  <c:v>337555.66850748344</c:v>
                </c:pt>
                <c:pt idx="320">
                  <c:v>339761.59133399848</c:v>
                </c:pt>
                <c:pt idx="321">
                  <c:v>341979.31584763539</c:v>
                </c:pt>
                <c:pt idx="322">
                  <c:v>344208.90518742026</c:v>
                </c:pt>
                <c:pt idx="323">
                  <c:v>346450.42283017293</c:v>
                </c:pt>
                <c:pt idx="324">
                  <c:v>348703.93259231438</c:v>
                </c:pt>
                <c:pt idx="325">
                  <c:v>350969.49863168324</c:v>
                </c:pt>
                <c:pt idx="326">
                  <c:v>353247.18544936273</c:v>
                </c:pt>
                <c:pt idx="327">
                  <c:v>355537.05789151683</c:v>
                </c:pt>
                <c:pt idx="328">
                  <c:v>357839.18115123647</c:v>
                </c:pt>
                <c:pt idx="329">
                  <c:v>360153.62077039556</c:v>
                </c:pt>
                <c:pt idx="330">
                  <c:v>362480.44264151715</c:v>
                </c:pt>
                <c:pt idx="331">
                  <c:v>364819.71300964925</c:v>
                </c:pt>
                <c:pt idx="332">
                  <c:v>367171.4984742509</c:v>
                </c:pt>
                <c:pt idx="333">
                  <c:v>369535.86599108815</c:v>
                </c:pt>
                <c:pt idx="334">
                  <c:v>371912.88287414046</c:v>
                </c:pt>
                <c:pt idx="335">
                  <c:v>374302.61679751711</c:v>
                </c:pt>
                <c:pt idx="336">
                  <c:v>376705.13579738385</c:v>
                </c:pt>
                <c:pt idx="337">
                  <c:v>379120.50827389985</c:v>
                </c:pt>
                <c:pt idx="338">
                  <c:v>381548.80299316521</c:v>
                </c:pt>
                <c:pt idx="339">
                  <c:v>383990.08908917865</c:v>
                </c:pt>
                <c:pt idx="340">
                  <c:v>386444.43606580578</c:v>
                </c:pt>
                <c:pt idx="341">
                  <c:v>388911.91379875783</c:v>
                </c:pt>
                <c:pt idx="342">
                  <c:v>391392.59253758116</c:v>
                </c:pt>
                <c:pt idx="343">
                  <c:v>393886.54290765722</c:v>
                </c:pt>
                <c:pt idx="344">
                  <c:v>396393.8359122132</c:v>
                </c:pt>
                <c:pt idx="345">
                  <c:v>398914.54293434351</c:v>
                </c:pt>
                <c:pt idx="346">
                  <c:v>401448.73573904223</c:v>
                </c:pt>
                <c:pt idx="347">
                  <c:v>403996.48647524609</c:v>
                </c:pt>
                <c:pt idx="348">
                  <c:v>406557.86767788866</c:v>
                </c:pt>
                <c:pt idx="349">
                  <c:v>409132.95226996538</c:v>
                </c:pt>
                <c:pt idx="350">
                  <c:v>411721.81356460968</c:v>
                </c:pt>
                <c:pt idx="351">
                  <c:v>414324.52526718035</c:v>
                </c:pt>
                <c:pt idx="352">
                  <c:v>416941.16147735977</c:v>
                </c:pt>
                <c:pt idx="353">
                  <c:v>419571.79669126362</c:v>
                </c:pt>
                <c:pt idx="354">
                  <c:v>422216.50580356189</c:v>
                </c:pt>
                <c:pt idx="355">
                  <c:v>424875.36410961096</c:v>
                </c:pt>
                <c:pt idx="356">
                  <c:v>427548.44730759738</c:v>
                </c:pt>
                <c:pt idx="357">
                  <c:v>430235.83150069305</c:v>
                </c:pt>
                <c:pt idx="358">
                  <c:v>432937.59319922177</c:v>
                </c:pt>
                <c:pt idx="359">
                  <c:v>435653.80932283762</c:v>
                </c:pt>
              </c:numCache>
            </c:numRef>
          </c:yVal>
          <c:smooth val="0"/>
          <c:extLst>
            <c:ext xmlns:c16="http://schemas.microsoft.com/office/drawing/2014/chart" uri="{C3380CC4-5D6E-409C-BE32-E72D297353CC}">
              <c16:uniqueId val="{00000000-A84E-4A63-97AA-2A129C6ADAF0}"/>
            </c:ext>
          </c:extLst>
        </c:ser>
        <c:ser>
          <c:idx val="1"/>
          <c:order val="1"/>
          <c:tx>
            <c:v>Extra Mortgage Payments</c:v>
          </c:tx>
          <c:spPr>
            <a:ln w="25400">
              <a:solidFill>
                <a:srgbClr val="FF0000"/>
              </a:solidFill>
              <a:prstDash val="solid"/>
            </a:ln>
          </c:spPr>
          <c:marker>
            <c:symbol val="none"/>
          </c:marker>
          <c:xVal>
            <c:numRef>
              <c:f>[0]!epm_years</c:f>
              <c:numCache>
                <c:formatCode>General</c:formatCode>
                <c:ptCount val="374"/>
                <c:pt idx="0">
                  <c:v>8.3333333333333329E-2</c:v>
                </c:pt>
                <c:pt idx="1">
                  <c:v>0.16666666666666666</c:v>
                </c:pt>
                <c:pt idx="2">
                  <c:v>0.25</c:v>
                </c:pt>
                <c:pt idx="3">
                  <c:v>0.33333333333333331</c:v>
                </c:pt>
                <c:pt idx="4">
                  <c:v>0.41666666666666669</c:v>
                </c:pt>
                <c:pt idx="5">
                  <c:v>0.5</c:v>
                </c:pt>
                <c:pt idx="6">
                  <c:v>0.58333333333333337</c:v>
                </c:pt>
                <c:pt idx="7">
                  <c:v>0.66666666666666663</c:v>
                </c:pt>
                <c:pt idx="8">
                  <c:v>0.75</c:v>
                </c:pt>
                <c:pt idx="9">
                  <c:v>0.83333333333333337</c:v>
                </c:pt>
                <c:pt idx="10">
                  <c:v>0.91666666666666663</c:v>
                </c:pt>
                <c:pt idx="11">
                  <c:v>1</c:v>
                </c:pt>
                <c:pt idx="12">
                  <c:v>1.0833333333333333</c:v>
                </c:pt>
                <c:pt idx="13">
                  <c:v>1.1666666666666667</c:v>
                </c:pt>
                <c:pt idx="14">
                  <c:v>1.25</c:v>
                </c:pt>
                <c:pt idx="15">
                  <c:v>1.3333333333333333</c:v>
                </c:pt>
                <c:pt idx="16">
                  <c:v>1.4166666666666667</c:v>
                </c:pt>
                <c:pt idx="17">
                  <c:v>1.5</c:v>
                </c:pt>
                <c:pt idx="18">
                  <c:v>1.5833333333333333</c:v>
                </c:pt>
                <c:pt idx="19">
                  <c:v>1.6666666666666667</c:v>
                </c:pt>
                <c:pt idx="20">
                  <c:v>1.75</c:v>
                </c:pt>
                <c:pt idx="21">
                  <c:v>1.8333333333333333</c:v>
                </c:pt>
                <c:pt idx="22">
                  <c:v>1.9166666666666667</c:v>
                </c:pt>
                <c:pt idx="23">
                  <c:v>2</c:v>
                </c:pt>
                <c:pt idx="24">
                  <c:v>2.0833333333333335</c:v>
                </c:pt>
                <c:pt idx="25">
                  <c:v>2.1666666666666665</c:v>
                </c:pt>
                <c:pt idx="26">
                  <c:v>2.25</c:v>
                </c:pt>
                <c:pt idx="27">
                  <c:v>2.3333333333333335</c:v>
                </c:pt>
                <c:pt idx="28">
                  <c:v>2.4166666666666665</c:v>
                </c:pt>
                <c:pt idx="29">
                  <c:v>2.5</c:v>
                </c:pt>
                <c:pt idx="30">
                  <c:v>2.5833333333333335</c:v>
                </c:pt>
                <c:pt idx="31">
                  <c:v>2.6666666666666665</c:v>
                </c:pt>
                <c:pt idx="32">
                  <c:v>2.75</c:v>
                </c:pt>
                <c:pt idx="33">
                  <c:v>2.8333333333333335</c:v>
                </c:pt>
                <c:pt idx="34">
                  <c:v>2.9166666666666665</c:v>
                </c:pt>
                <c:pt idx="35">
                  <c:v>3</c:v>
                </c:pt>
                <c:pt idx="36">
                  <c:v>3.0833333333333335</c:v>
                </c:pt>
                <c:pt idx="37">
                  <c:v>3.1666666666666665</c:v>
                </c:pt>
                <c:pt idx="38">
                  <c:v>3.25</c:v>
                </c:pt>
                <c:pt idx="39">
                  <c:v>3.3333333333333335</c:v>
                </c:pt>
                <c:pt idx="40">
                  <c:v>3.4166666666666665</c:v>
                </c:pt>
                <c:pt idx="41">
                  <c:v>3.5</c:v>
                </c:pt>
                <c:pt idx="42">
                  <c:v>3.5833333333333335</c:v>
                </c:pt>
                <c:pt idx="43">
                  <c:v>3.6666666666666665</c:v>
                </c:pt>
                <c:pt idx="44">
                  <c:v>3.75</c:v>
                </c:pt>
                <c:pt idx="45">
                  <c:v>3.8333333333333335</c:v>
                </c:pt>
                <c:pt idx="46">
                  <c:v>3.9166666666666665</c:v>
                </c:pt>
                <c:pt idx="47">
                  <c:v>4</c:v>
                </c:pt>
                <c:pt idx="48">
                  <c:v>4.083333333333333</c:v>
                </c:pt>
                <c:pt idx="49">
                  <c:v>4.166666666666667</c:v>
                </c:pt>
                <c:pt idx="50">
                  <c:v>4.25</c:v>
                </c:pt>
                <c:pt idx="51">
                  <c:v>4.333333333333333</c:v>
                </c:pt>
                <c:pt idx="52">
                  <c:v>4.416666666666667</c:v>
                </c:pt>
                <c:pt idx="53">
                  <c:v>4.5</c:v>
                </c:pt>
                <c:pt idx="54">
                  <c:v>4.583333333333333</c:v>
                </c:pt>
                <c:pt idx="55">
                  <c:v>4.666666666666667</c:v>
                </c:pt>
                <c:pt idx="56">
                  <c:v>4.75</c:v>
                </c:pt>
                <c:pt idx="57">
                  <c:v>4.833333333333333</c:v>
                </c:pt>
                <c:pt idx="58">
                  <c:v>4.916666666666667</c:v>
                </c:pt>
                <c:pt idx="59">
                  <c:v>5</c:v>
                </c:pt>
                <c:pt idx="60">
                  <c:v>5.083333333333333</c:v>
                </c:pt>
                <c:pt idx="61">
                  <c:v>5.166666666666667</c:v>
                </c:pt>
                <c:pt idx="62">
                  <c:v>5.25</c:v>
                </c:pt>
                <c:pt idx="63">
                  <c:v>5.333333333333333</c:v>
                </c:pt>
                <c:pt idx="64">
                  <c:v>5.416666666666667</c:v>
                </c:pt>
                <c:pt idx="65">
                  <c:v>5.5</c:v>
                </c:pt>
                <c:pt idx="66">
                  <c:v>5.583333333333333</c:v>
                </c:pt>
                <c:pt idx="67">
                  <c:v>5.666666666666667</c:v>
                </c:pt>
                <c:pt idx="68">
                  <c:v>5.75</c:v>
                </c:pt>
                <c:pt idx="69">
                  <c:v>5.833333333333333</c:v>
                </c:pt>
                <c:pt idx="70">
                  <c:v>5.916666666666667</c:v>
                </c:pt>
                <c:pt idx="71">
                  <c:v>6</c:v>
                </c:pt>
                <c:pt idx="72">
                  <c:v>6.083333333333333</c:v>
                </c:pt>
                <c:pt idx="73">
                  <c:v>6.166666666666667</c:v>
                </c:pt>
                <c:pt idx="74">
                  <c:v>6.25</c:v>
                </c:pt>
                <c:pt idx="75">
                  <c:v>6.333333333333333</c:v>
                </c:pt>
                <c:pt idx="76">
                  <c:v>6.416666666666667</c:v>
                </c:pt>
                <c:pt idx="77">
                  <c:v>6.5</c:v>
                </c:pt>
                <c:pt idx="78">
                  <c:v>6.583333333333333</c:v>
                </c:pt>
                <c:pt idx="79">
                  <c:v>6.666666666666667</c:v>
                </c:pt>
                <c:pt idx="80">
                  <c:v>6.75</c:v>
                </c:pt>
                <c:pt idx="81">
                  <c:v>6.833333333333333</c:v>
                </c:pt>
                <c:pt idx="82">
                  <c:v>6.916666666666667</c:v>
                </c:pt>
                <c:pt idx="83">
                  <c:v>7</c:v>
                </c:pt>
                <c:pt idx="84">
                  <c:v>7.083333333333333</c:v>
                </c:pt>
                <c:pt idx="85">
                  <c:v>7.166666666666667</c:v>
                </c:pt>
                <c:pt idx="86">
                  <c:v>7.25</c:v>
                </c:pt>
                <c:pt idx="87">
                  <c:v>7.333333333333333</c:v>
                </c:pt>
                <c:pt idx="88">
                  <c:v>7.416666666666667</c:v>
                </c:pt>
                <c:pt idx="89">
                  <c:v>7.5</c:v>
                </c:pt>
                <c:pt idx="90">
                  <c:v>7.583333333333333</c:v>
                </c:pt>
                <c:pt idx="91">
                  <c:v>7.666666666666667</c:v>
                </c:pt>
                <c:pt idx="92">
                  <c:v>7.75</c:v>
                </c:pt>
                <c:pt idx="93">
                  <c:v>7.833333333333333</c:v>
                </c:pt>
                <c:pt idx="94">
                  <c:v>7.916666666666667</c:v>
                </c:pt>
                <c:pt idx="95">
                  <c:v>8</c:v>
                </c:pt>
                <c:pt idx="96">
                  <c:v>8.0833333333333339</c:v>
                </c:pt>
                <c:pt idx="97">
                  <c:v>8.1666666666666661</c:v>
                </c:pt>
                <c:pt idx="98">
                  <c:v>8.25</c:v>
                </c:pt>
                <c:pt idx="99">
                  <c:v>8.3333333333333339</c:v>
                </c:pt>
                <c:pt idx="100">
                  <c:v>8.4166666666666661</c:v>
                </c:pt>
                <c:pt idx="101">
                  <c:v>8.5</c:v>
                </c:pt>
                <c:pt idx="102">
                  <c:v>8.5833333333333339</c:v>
                </c:pt>
                <c:pt idx="103">
                  <c:v>8.6666666666666661</c:v>
                </c:pt>
                <c:pt idx="104">
                  <c:v>8.75</c:v>
                </c:pt>
                <c:pt idx="105">
                  <c:v>8.8333333333333339</c:v>
                </c:pt>
                <c:pt idx="106">
                  <c:v>8.9166666666666661</c:v>
                </c:pt>
                <c:pt idx="107">
                  <c:v>9</c:v>
                </c:pt>
                <c:pt idx="108">
                  <c:v>9.0833333333333339</c:v>
                </c:pt>
                <c:pt idx="109">
                  <c:v>9.1666666666666661</c:v>
                </c:pt>
                <c:pt idx="110">
                  <c:v>9.25</c:v>
                </c:pt>
                <c:pt idx="111">
                  <c:v>9.3333333333333339</c:v>
                </c:pt>
                <c:pt idx="112">
                  <c:v>9.4166666666666661</c:v>
                </c:pt>
                <c:pt idx="113">
                  <c:v>9.5</c:v>
                </c:pt>
                <c:pt idx="114">
                  <c:v>9.5833333333333339</c:v>
                </c:pt>
                <c:pt idx="115">
                  <c:v>9.6666666666666661</c:v>
                </c:pt>
                <c:pt idx="116">
                  <c:v>9.75</c:v>
                </c:pt>
                <c:pt idx="117">
                  <c:v>9.8333333333333339</c:v>
                </c:pt>
                <c:pt idx="118">
                  <c:v>9.9166666666666661</c:v>
                </c:pt>
                <c:pt idx="119">
                  <c:v>10</c:v>
                </c:pt>
                <c:pt idx="120">
                  <c:v>10.083333333333334</c:v>
                </c:pt>
                <c:pt idx="121">
                  <c:v>10.166666666666666</c:v>
                </c:pt>
                <c:pt idx="122">
                  <c:v>10.25</c:v>
                </c:pt>
                <c:pt idx="123">
                  <c:v>10.333333333333334</c:v>
                </c:pt>
                <c:pt idx="124">
                  <c:v>10.416666666666666</c:v>
                </c:pt>
                <c:pt idx="125">
                  <c:v>10.5</c:v>
                </c:pt>
                <c:pt idx="126">
                  <c:v>10.583333333333334</c:v>
                </c:pt>
                <c:pt idx="127">
                  <c:v>10.666666666666666</c:v>
                </c:pt>
                <c:pt idx="128">
                  <c:v>10.75</c:v>
                </c:pt>
                <c:pt idx="129">
                  <c:v>10.833333333333334</c:v>
                </c:pt>
                <c:pt idx="130">
                  <c:v>10.916666666666666</c:v>
                </c:pt>
                <c:pt idx="131">
                  <c:v>11</c:v>
                </c:pt>
                <c:pt idx="132">
                  <c:v>11.083333333333334</c:v>
                </c:pt>
                <c:pt idx="133">
                  <c:v>11.166666666666666</c:v>
                </c:pt>
                <c:pt idx="134">
                  <c:v>11.25</c:v>
                </c:pt>
                <c:pt idx="135">
                  <c:v>11.333333333333334</c:v>
                </c:pt>
                <c:pt idx="136">
                  <c:v>11.416666666666666</c:v>
                </c:pt>
                <c:pt idx="137">
                  <c:v>11.5</c:v>
                </c:pt>
                <c:pt idx="138">
                  <c:v>11.583333333333334</c:v>
                </c:pt>
                <c:pt idx="139">
                  <c:v>11.666666666666666</c:v>
                </c:pt>
                <c:pt idx="140">
                  <c:v>11.75</c:v>
                </c:pt>
                <c:pt idx="141">
                  <c:v>11.833333333333334</c:v>
                </c:pt>
                <c:pt idx="142">
                  <c:v>11.916666666666666</c:v>
                </c:pt>
                <c:pt idx="143">
                  <c:v>12</c:v>
                </c:pt>
                <c:pt idx="144">
                  <c:v>12.083333333333334</c:v>
                </c:pt>
                <c:pt idx="145">
                  <c:v>12.166666666666666</c:v>
                </c:pt>
                <c:pt idx="146">
                  <c:v>12.25</c:v>
                </c:pt>
                <c:pt idx="147">
                  <c:v>12.333333333333334</c:v>
                </c:pt>
                <c:pt idx="148">
                  <c:v>12.416666666666666</c:v>
                </c:pt>
                <c:pt idx="149">
                  <c:v>12.5</c:v>
                </c:pt>
                <c:pt idx="150">
                  <c:v>12.583333333333334</c:v>
                </c:pt>
                <c:pt idx="151">
                  <c:v>12.666666666666666</c:v>
                </c:pt>
                <c:pt idx="152">
                  <c:v>12.75</c:v>
                </c:pt>
                <c:pt idx="153">
                  <c:v>12.833333333333334</c:v>
                </c:pt>
                <c:pt idx="154">
                  <c:v>12.916666666666666</c:v>
                </c:pt>
                <c:pt idx="155">
                  <c:v>13</c:v>
                </c:pt>
                <c:pt idx="156">
                  <c:v>13.083333333333334</c:v>
                </c:pt>
                <c:pt idx="157">
                  <c:v>13.166666666666666</c:v>
                </c:pt>
                <c:pt idx="158">
                  <c:v>13.25</c:v>
                </c:pt>
                <c:pt idx="159">
                  <c:v>13.333333333333334</c:v>
                </c:pt>
                <c:pt idx="160">
                  <c:v>13.416666666666666</c:v>
                </c:pt>
                <c:pt idx="161">
                  <c:v>13.5</c:v>
                </c:pt>
                <c:pt idx="162">
                  <c:v>13.583333333333334</c:v>
                </c:pt>
                <c:pt idx="163">
                  <c:v>13.666666666666666</c:v>
                </c:pt>
                <c:pt idx="164">
                  <c:v>13.75</c:v>
                </c:pt>
                <c:pt idx="165">
                  <c:v>13.833333333333334</c:v>
                </c:pt>
                <c:pt idx="166">
                  <c:v>13.916666666666666</c:v>
                </c:pt>
                <c:pt idx="167">
                  <c:v>14</c:v>
                </c:pt>
                <c:pt idx="168">
                  <c:v>14.083333333333334</c:v>
                </c:pt>
                <c:pt idx="169">
                  <c:v>14.166666666666666</c:v>
                </c:pt>
                <c:pt idx="170">
                  <c:v>14.25</c:v>
                </c:pt>
                <c:pt idx="171">
                  <c:v>14.333333333333334</c:v>
                </c:pt>
                <c:pt idx="172">
                  <c:v>14.416666666666666</c:v>
                </c:pt>
                <c:pt idx="173">
                  <c:v>14.5</c:v>
                </c:pt>
                <c:pt idx="174">
                  <c:v>14.583333333333334</c:v>
                </c:pt>
                <c:pt idx="175">
                  <c:v>14.666666666666666</c:v>
                </c:pt>
                <c:pt idx="176">
                  <c:v>14.75</c:v>
                </c:pt>
                <c:pt idx="177">
                  <c:v>14.833333333333334</c:v>
                </c:pt>
                <c:pt idx="178">
                  <c:v>14.916666666666666</c:v>
                </c:pt>
                <c:pt idx="179">
                  <c:v>15</c:v>
                </c:pt>
                <c:pt idx="180">
                  <c:v>15.083333333333334</c:v>
                </c:pt>
                <c:pt idx="181">
                  <c:v>15.166666666666666</c:v>
                </c:pt>
                <c:pt idx="182">
                  <c:v>15.25</c:v>
                </c:pt>
                <c:pt idx="183">
                  <c:v>15.333333333333334</c:v>
                </c:pt>
                <c:pt idx="184">
                  <c:v>15.416666666666666</c:v>
                </c:pt>
                <c:pt idx="185">
                  <c:v>15.5</c:v>
                </c:pt>
                <c:pt idx="186">
                  <c:v>15.583333333333334</c:v>
                </c:pt>
                <c:pt idx="187">
                  <c:v>15.666666666666666</c:v>
                </c:pt>
                <c:pt idx="188">
                  <c:v>15.75</c:v>
                </c:pt>
                <c:pt idx="189">
                  <c:v>15.833333333333334</c:v>
                </c:pt>
                <c:pt idx="190">
                  <c:v>15.916666666666666</c:v>
                </c:pt>
                <c:pt idx="191">
                  <c:v>16</c:v>
                </c:pt>
                <c:pt idx="192">
                  <c:v>16.083333333333332</c:v>
                </c:pt>
                <c:pt idx="193">
                  <c:v>16.166666666666668</c:v>
                </c:pt>
                <c:pt idx="194">
                  <c:v>16.25</c:v>
                </c:pt>
                <c:pt idx="195">
                  <c:v>16.333333333333332</c:v>
                </c:pt>
                <c:pt idx="196">
                  <c:v>16.416666666666668</c:v>
                </c:pt>
                <c:pt idx="197">
                  <c:v>16.5</c:v>
                </c:pt>
                <c:pt idx="198">
                  <c:v>16.583333333333332</c:v>
                </c:pt>
                <c:pt idx="199">
                  <c:v>16.666666666666668</c:v>
                </c:pt>
                <c:pt idx="200">
                  <c:v>16.75</c:v>
                </c:pt>
                <c:pt idx="201">
                  <c:v>16.833333333333332</c:v>
                </c:pt>
                <c:pt idx="202">
                  <c:v>16.916666666666668</c:v>
                </c:pt>
                <c:pt idx="203">
                  <c:v>17</c:v>
                </c:pt>
                <c:pt idx="204">
                  <c:v>17.083333333333332</c:v>
                </c:pt>
                <c:pt idx="205">
                  <c:v>17.166666666666668</c:v>
                </c:pt>
                <c:pt idx="206">
                  <c:v>17.25</c:v>
                </c:pt>
                <c:pt idx="207">
                  <c:v>17.333333333333332</c:v>
                </c:pt>
                <c:pt idx="208">
                  <c:v>17.416666666666668</c:v>
                </c:pt>
                <c:pt idx="209">
                  <c:v>17.5</c:v>
                </c:pt>
                <c:pt idx="210">
                  <c:v>17.583333333333332</c:v>
                </c:pt>
                <c:pt idx="211">
                  <c:v>17.666666666666668</c:v>
                </c:pt>
                <c:pt idx="212">
                  <c:v>17.75</c:v>
                </c:pt>
                <c:pt idx="213">
                  <c:v>17.833333333333332</c:v>
                </c:pt>
                <c:pt idx="214">
                  <c:v>17.916666666666668</c:v>
                </c:pt>
                <c:pt idx="215">
                  <c:v>18</c:v>
                </c:pt>
                <c:pt idx="216">
                  <c:v>18.083333333333332</c:v>
                </c:pt>
                <c:pt idx="217">
                  <c:v>18.166666666666668</c:v>
                </c:pt>
                <c:pt idx="218">
                  <c:v>18.25</c:v>
                </c:pt>
                <c:pt idx="219">
                  <c:v>18.333333333333332</c:v>
                </c:pt>
                <c:pt idx="220">
                  <c:v>18.416666666666668</c:v>
                </c:pt>
                <c:pt idx="221">
                  <c:v>18.5</c:v>
                </c:pt>
                <c:pt idx="222">
                  <c:v>18.583333333333332</c:v>
                </c:pt>
                <c:pt idx="223">
                  <c:v>18.666666666666668</c:v>
                </c:pt>
                <c:pt idx="224">
                  <c:v>18.75</c:v>
                </c:pt>
                <c:pt idx="225">
                  <c:v>18.833333333333332</c:v>
                </c:pt>
                <c:pt idx="226">
                  <c:v>18.916666666666668</c:v>
                </c:pt>
                <c:pt idx="227">
                  <c:v>19</c:v>
                </c:pt>
                <c:pt idx="228">
                  <c:v>19.083333333333332</c:v>
                </c:pt>
                <c:pt idx="229">
                  <c:v>19.166666666666668</c:v>
                </c:pt>
                <c:pt idx="230">
                  <c:v>19.25</c:v>
                </c:pt>
                <c:pt idx="231">
                  <c:v>19.333333333333332</c:v>
                </c:pt>
                <c:pt idx="232">
                  <c:v>19.416666666666668</c:v>
                </c:pt>
                <c:pt idx="233">
                  <c:v>19.5</c:v>
                </c:pt>
                <c:pt idx="234">
                  <c:v>19.583333333333332</c:v>
                </c:pt>
                <c:pt idx="235">
                  <c:v>19.666666666666668</c:v>
                </c:pt>
                <c:pt idx="236">
                  <c:v>19.75</c:v>
                </c:pt>
                <c:pt idx="237">
                  <c:v>19.833333333333332</c:v>
                </c:pt>
                <c:pt idx="238">
                  <c:v>19.916666666666668</c:v>
                </c:pt>
                <c:pt idx="239">
                  <c:v>20</c:v>
                </c:pt>
                <c:pt idx="240">
                  <c:v>20.083333333333332</c:v>
                </c:pt>
                <c:pt idx="241">
                  <c:v>20.166666666666668</c:v>
                </c:pt>
                <c:pt idx="242">
                  <c:v>20.25</c:v>
                </c:pt>
                <c:pt idx="243">
                  <c:v>20.333333333333332</c:v>
                </c:pt>
                <c:pt idx="244">
                  <c:v>20.416666666666668</c:v>
                </c:pt>
                <c:pt idx="245">
                  <c:v>20.5</c:v>
                </c:pt>
                <c:pt idx="246">
                  <c:v>20.583333333333332</c:v>
                </c:pt>
                <c:pt idx="247">
                  <c:v>20.666666666666668</c:v>
                </c:pt>
                <c:pt idx="248">
                  <c:v>20.75</c:v>
                </c:pt>
                <c:pt idx="249">
                  <c:v>20.833333333333332</c:v>
                </c:pt>
                <c:pt idx="250">
                  <c:v>20.916666666666668</c:v>
                </c:pt>
                <c:pt idx="251">
                  <c:v>21</c:v>
                </c:pt>
                <c:pt idx="252">
                  <c:v>21.083333333333332</c:v>
                </c:pt>
                <c:pt idx="253">
                  <c:v>21.166666666666668</c:v>
                </c:pt>
                <c:pt idx="254">
                  <c:v>21.25</c:v>
                </c:pt>
                <c:pt idx="255">
                  <c:v>21.333333333333332</c:v>
                </c:pt>
                <c:pt idx="256">
                  <c:v>21.416666666666668</c:v>
                </c:pt>
                <c:pt idx="257">
                  <c:v>21.5</c:v>
                </c:pt>
                <c:pt idx="258">
                  <c:v>21.583333333333332</c:v>
                </c:pt>
                <c:pt idx="259">
                  <c:v>21.666666666666668</c:v>
                </c:pt>
                <c:pt idx="260">
                  <c:v>21.75</c:v>
                </c:pt>
                <c:pt idx="261">
                  <c:v>21.833333333333332</c:v>
                </c:pt>
                <c:pt idx="262">
                  <c:v>21.916666666666668</c:v>
                </c:pt>
                <c:pt idx="263">
                  <c:v>22</c:v>
                </c:pt>
                <c:pt idx="264">
                  <c:v>22.083333333333332</c:v>
                </c:pt>
                <c:pt idx="265">
                  <c:v>22.166666666666668</c:v>
                </c:pt>
                <c:pt idx="266">
                  <c:v>22.25</c:v>
                </c:pt>
                <c:pt idx="267">
                  <c:v>22.333333333333332</c:v>
                </c:pt>
                <c:pt idx="268">
                  <c:v>22.416666666666668</c:v>
                </c:pt>
                <c:pt idx="269">
                  <c:v>22.5</c:v>
                </c:pt>
                <c:pt idx="270">
                  <c:v>22.583333333333332</c:v>
                </c:pt>
                <c:pt idx="271">
                  <c:v>22.666666666666668</c:v>
                </c:pt>
                <c:pt idx="272">
                  <c:v>22.75</c:v>
                </c:pt>
                <c:pt idx="273">
                  <c:v>22.833333333333332</c:v>
                </c:pt>
                <c:pt idx="274">
                  <c:v>22.916666666666668</c:v>
                </c:pt>
                <c:pt idx="275">
                  <c:v>23</c:v>
                </c:pt>
                <c:pt idx="276">
                  <c:v>23.083333333333332</c:v>
                </c:pt>
                <c:pt idx="277">
                  <c:v>23.166666666666668</c:v>
                </c:pt>
                <c:pt idx="278">
                  <c:v>23.25</c:v>
                </c:pt>
                <c:pt idx="279">
                  <c:v>23.333333333333332</c:v>
                </c:pt>
                <c:pt idx="280">
                  <c:v>23.416666666666668</c:v>
                </c:pt>
                <c:pt idx="281">
                  <c:v>23.5</c:v>
                </c:pt>
                <c:pt idx="282">
                  <c:v>23.583333333333332</c:v>
                </c:pt>
                <c:pt idx="283">
                  <c:v>23.666666666666668</c:v>
                </c:pt>
                <c:pt idx="284">
                  <c:v>23.75</c:v>
                </c:pt>
                <c:pt idx="285">
                  <c:v>23.833333333333332</c:v>
                </c:pt>
                <c:pt idx="286">
                  <c:v>23.916666666666668</c:v>
                </c:pt>
                <c:pt idx="287">
                  <c:v>24</c:v>
                </c:pt>
                <c:pt idx="288">
                  <c:v>24.083333333333332</c:v>
                </c:pt>
                <c:pt idx="289">
                  <c:v>24.166666666666668</c:v>
                </c:pt>
                <c:pt idx="290">
                  <c:v>24.25</c:v>
                </c:pt>
                <c:pt idx="291">
                  <c:v>24.333333333333332</c:v>
                </c:pt>
                <c:pt idx="292">
                  <c:v>24.416666666666668</c:v>
                </c:pt>
                <c:pt idx="293">
                  <c:v>24.5</c:v>
                </c:pt>
                <c:pt idx="294">
                  <c:v>24.583333333333332</c:v>
                </c:pt>
                <c:pt idx="295">
                  <c:v>24.666666666666668</c:v>
                </c:pt>
                <c:pt idx="296">
                  <c:v>24.75</c:v>
                </c:pt>
                <c:pt idx="297">
                  <c:v>24.833333333333332</c:v>
                </c:pt>
                <c:pt idx="298">
                  <c:v>24.916666666666668</c:v>
                </c:pt>
                <c:pt idx="299">
                  <c:v>25</c:v>
                </c:pt>
                <c:pt idx="300">
                  <c:v>25.083333333333332</c:v>
                </c:pt>
                <c:pt idx="301">
                  <c:v>25.166666666666668</c:v>
                </c:pt>
                <c:pt idx="302">
                  <c:v>25.25</c:v>
                </c:pt>
                <c:pt idx="303">
                  <c:v>25.333333333333332</c:v>
                </c:pt>
                <c:pt idx="304">
                  <c:v>25.416666666666668</c:v>
                </c:pt>
                <c:pt idx="305">
                  <c:v>25.5</c:v>
                </c:pt>
                <c:pt idx="306">
                  <c:v>25.583333333333332</c:v>
                </c:pt>
                <c:pt idx="307">
                  <c:v>25.666666666666668</c:v>
                </c:pt>
                <c:pt idx="308">
                  <c:v>25.75</c:v>
                </c:pt>
                <c:pt idx="309">
                  <c:v>25.833333333333332</c:v>
                </c:pt>
                <c:pt idx="310">
                  <c:v>25.916666666666668</c:v>
                </c:pt>
                <c:pt idx="311">
                  <c:v>26</c:v>
                </c:pt>
                <c:pt idx="312">
                  <c:v>26.083333333333332</c:v>
                </c:pt>
                <c:pt idx="313">
                  <c:v>26.166666666666668</c:v>
                </c:pt>
                <c:pt idx="314">
                  <c:v>26.25</c:v>
                </c:pt>
                <c:pt idx="315">
                  <c:v>26.333333333333332</c:v>
                </c:pt>
                <c:pt idx="316">
                  <c:v>26.416666666666668</c:v>
                </c:pt>
                <c:pt idx="317">
                  <c:v>26.5</c:v>
                </c:pt>
                <c:pt idx="318">
                  <c:v>26.583333333333332</c:v>
                </c:pt>
                <c:pt idx="319">
                  <c:v>26.666666666666668</c:v>
                </c:pt>
                <c:pt idx="320">
                  <c:v>26.75</c:v>
                </c:pt>
                <c:pt idx="321">
                  <c:v>26.833333333333332</c:v>
                </c:pt>
                <c:pt idx="322">
                  <c:v>26.916666666666668</c:v>
                </c:pt>
                <c:pt idx="323">
                  <c:v>27</c:v>
                </c:pt>
                <c:pt idx="324">
                  <c:v>27.083333333333332</c:v>
                </c:pt>
                <c:pt idx="325">
                  <c:v>27.166666666666668</c:v>
                </c:pt>
                <c:pt idx="326">
                  <c:v>27.25</c:v>
                </c:pt>
                <c:pt idx="327">
                  <c:v>27.333333333333332</c:v>
                </c:pt>
                <c:pt idx="328">
                  <c:v>27.416666666666668</c:v>
                </c:pt>
                <c:pt idx="329">
                  <c:v>27.5</c:v>
                </c:pt>
                <c:pt idx="330">
                  <c:v>27.583333333333332</c:v>
                </c:pt>
                <c:pt idx="331">
                  <c:v>27.666666666666668</c:v>
                </c:pt>
                <c:pt idx="332">
                  <c:v>27.75</c:v>
                </c:pt>
                <c:pt idx="333">
                  <c:v>27.833333333333332</c:v>
                </c:pt>
                <c:pt idx="334">
                  <c:v>27.916666666666668</c:v>
                </c:pt>
                <c:pt idx="335">
                  <c:v>28</c:v>
                </c:pt>
                <c:pt idx="336">
                  <c:v>28.083333333333332</c:v>
                </c:pt>
                <c:pt idx="337">
                  <c:v>28.166666666666668</c:v>
                </c:pt>
                <c:pt idx="338">
                  <c:v>28.25</c:v>
                </c:pt>
                <c:pt idx="339">
                  <c:v>28.333333333333332</c:v>
                </c:pt>
                <c:pt idx="340">
                  <c:v>28.416666666666668</c:v>
                </c:pt>
                <c:pt idx="341">
                  <c:v>28.5</c:v>
                </c:pt>
                <c:pt idx="342">
                  <c:v>28.583333333333332</c:v>
                </c:pt>
                <c:pt idx="343">
                  <c:v>28.666666666666668</c:v>
                </c:pt>
                <c:pt idx="344">
                  <c:v>28.75</c:v>
                </c:pt>
                <c:pt idx="345">
                  <c:v>28.833333333333332</c:v>
                </c:pt>
                <c:pt idx="346">
                  <c:v>28.916666666666668</c:v>
                </c:pt>
                <c:pt idx="347">
                  <c:v>29</c:v>
                </c:pt>
                <c:pt idx="348">
                  <c:v>29.083333333333332</c:v>
                </c:pt>
                <c:pt idx="349">
                  <c:v>29.166666666666668</c:v>
                </c:pt>
                <c:pt idx="350">
                  <c:v>29.25</c:v>
                </c:pt>
                <c:pt idx="351">
                  <c:v>29.333333333333332</c:v>
                </c:pt>
                <c:pt idx="352">
                  <c:v>29.416666666666668</c:v>
                </c:pt>
                <c:pt idx="353">
                  <c:v>29.5</c:v>
                </c:pt>
                <c:pt idx="354">
                  <c:v>29.583333333333332</c:v>
                </c:pt>
                <c:pt idx="355">
                  <c:v>29.666666666666668</c:v>
                </c:pt>
                <c:pt idx="356">
                  <c:v>29.75</c:v>
                </c:pt>
                <c:pt idx="357">
                  <c:v>29.833333333333332</c:v>
                </c:pt>
                <c:pt idx="358">
                  <c:v>29.916666666666668</c:v>
                </c:pt>
                <c:pt idx="359">
                  <c:v>30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numCache>
            </c:numRef>
          </c:xVal>
          <c:yVal>
            <c:numRef>
              <c:f>[0]!epm_cash1</c:f>
              <c:numCache>
                <c:formatCode>#,##0.00</c:formatCode>
                <c:ptCount val="3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1453.4918938212334</c:v>
                </c:pt>
                <c:pt idx="209">
                  <c:v>2914.7599692744107</c:v>
                </c:pt>
                <c:pt idx="210">
                  <c:v>4383.8458289312621</c:v>
                </c:pt>
                <c:pt idx="211">
                  <c:v>5860.7912979372777</c:v>
                </c:pt>
                <c:pt idx="212">
                  <c:v>7345.6384252024754</c:v>
                </c:pt>
                <c:pt idx="213">
                  <c:v>8838.4294845985423</c:v>
                </c:pt>
                <c:pt idx="214">
                  <c:v>10339.206976162379</c:v>
                </c:pt>
                <c:pt idx="215">
                  <c:v>11848.013627306082</c:v>
                </c:pt>
                <c:pt idx="216">
                  <c:v>13364.892394033403</c:v>
                </c:pt>
                <c:pt idx="217">
                  <c:v>14889.886462162714</c:v>
                </c:pt>
                <c:pt idx="218">
                  <c:v>16423.039248556517</c:v>
                </c:pt>
                <c:pt idx="219">
                  <c:v>17964.394402357528</c:v>
                </c:pt>
                <c:pt idx="220">
                  <c:v>19513.995806231374</c:v>
                </c:pt>
                <c:pt idx="221">
                  <c:v>21071.887577615948</c:v>
                </c:pt>
                <c:pt idx="222">
                  <c:v>22638.114069977426</c:v>
                </c:pt>
                <c:pt idx="223">
                  <c:v>24212.719874073038</c:v>
                </c:pt>
                <c:pt idx="224">
                  <c:v>25795.749819220564</c:v>
                </c:pt>
                <c:pt idx="225">
                  <c:v>27387.248974574628</c:v>
                </c:pt>
                <c:pt idx="226">
                  <c:v>28987.262650409837</c:v>
                </c:pt>
                <c:pt idx="227">
                  <c:v>30595.836399410764</c:v>
                </c:pt>
                <c:pt idx="228">
                  <c:v>32213.016017968846</c:v>
                </c:pt>
                <c:pt idx="229">
                  <c:v>33838.847547486213</c:v>
                </c:pt>
                <c:pt idx="230">
                  <c:v>35473.3772756865</c:v>
                </c:pt>
                <c:pt idx="231">
                  <c:v>37116.651737932654</c:v>
                </c:pt>
                <c:pt idx="232">
                  <c:v>38768.71771855183</c:v>
                </c:pt>
                <c:pt idx="233">
                  <c:v>40429.622252167319</c:v>
                </c:pt>
                <c:pt idx="234">
                  <c:v>42099.41262503765</c:v>
                </c:pt>
                <c:pt idx="235">
                  <c:v>43778.136376402836</c:v>
                </c:pt>
                <c:pt idx="236">
                  <c:v>45465.841299837826</c:v>
                </c:pt>
                <c:pt idx="237">
                  <c:v>47162.57544461319</c:v>
                </c:pt>
                <c:pt idx="238">
                  <c:v>48868.387117063103</c:v>
                </c:pt>
                <c:pt idx="239">
                  <c:v>50583.324881960623</c:v>
                </c:pt>
                <c:pt idx="240">
                  <c:v>52307.437563900348</c:v>
                </c:pt>
                <c:pt idx="241">
                  <c:v>54040.774248688445</c:v>
                </c:pt>
                <c:pt idx="242">
                  <c:v>55783.384284740161</c:v>
                </c:pt>
                <c:pt idx="243">
                  <c:v>57535.317284484758</c:v>
                </c:pt>
                <c:pt idx="244">
                  <c:v>59296.623125777987</c:v>
                </c:pt>
                <c:pt idx="245">
                  <c:v>61067.351953322133</c:v>
                </c:pt>
                <c:pt idx="246">
                  <c:v>62847.554180093641</c:v>
                </c:pt>
                <c:pt idx="247">
                  <c:v>64637.280488778371</c:v>
                </c:pt>
                <c:pt idx="248">
                  <c:v>66436.581833214572</c:v>
                </c:pt>
                <c:pt idx="249">
                  <c:v>68245.509439843503</c:v>
                </c:pt>
                <c:pt idx="250">
                  <c:v>70064.114809167906</c:v>
                </c:pt>
                <c:pt idx="251">
                  <c:v>71892.449717218187</c:v>
                </c:pt>
                <c:pt idx="252">
                  <c:v>73730.566217026542</c:v>
                </c:pt>
                <c:pt idx="253">
                  <c:v>75578.516640108865</c:v>
                </c:pt>
                <c:pt idx="254">
                  <c:v>77436.353597954687</c:v>
                </c:pt>
                <c:pt idx="255">
                  <c:v>79304.129983524981</c:v>
                </c:pt>
                <c:pt idx="256">
                  <c:v>81181.898972758077</c:v>
                </c:pt>
                <c:pt idx="257">
                  <c:v>83069.714026083573</c:v>
                </c:pt>
                <c:pt idx="258">
                  <c:v>84967.628889944346</c:v>
                </c:pt>
                <c:pt idx="259">
                  <c:v>86875.697598326777</c:v>
                </c:pt>
                <c:pt idx="260">
                  <c:v>88793.974474299059</c:v>
                </c:pt>
                <c:pt idx="261">
                  <c:v>90722.514131557793</c:v>
                </c:pt>
                <c:pt idx="262">
                  <c:v>92661.371475982858</c:v>
                </c:pt>
                <c:pt idx="263">
                  <c:v>94610.601707200607</c:v>
                </c:pt>
                <c:pt idx="264">
                  <c:v>96570.260320155357</c:v>
                </c:pt>
                <c:pt idx="265">
                  <c:v>98540.403106689424</c:v>
                </c:pt>
                <c:pt idx="266">
                  <c:v>100521.08615713145</c:v>
                </c:pt>
                <c:pt idx="267">
                  <c:v>102512.36586189333</c:v>
                </c:pt>
                <c:pt idx="268">
                  <c:v>104514.29891307569</c:v>
                </c:pt>
                <c:pt idx="269">
                  <c:v>106526.94230608188</c:v>
                </c:pt>
                <c:pt idx="270">
                  <c:v>108550.35334124065</c:v>
                </c:pt>
                <c:pt idx="271">
                  <c:v>110584.58962543753</c:v>
                </c:pt>
                <c:pt idx="272">
                  <c:v>112629.70907375484</c:v>
                </c:pt>
                <c:pt idx="273">
                  <c:v>114685.76991112066</c:v>
                </c:pt>
                <c:pt idx="274">
                  <c:v>116752.83067396638</c:v>
                </c:pt>
                <c:pt idx="275">
                  <c:v>118830.95021189333</c:v>
                </c:pt>
                <c:pt idx="276">
                  <c:v>120920.1876893482</c:v>
                </c:pt>
                <c:pt idx="277">
                  <c:v>123020.60258730744</c:v>
                </c:pt>
                <c:pt idx="278">
                  <c:v>125132.25470497076</c:v>
                </c:pt>
                <c:pt idx="279">
                  <c:v>127255.2041614636</c:v>
                </c:pt>
                <c:pt idx="280">
                  <c:v>129389.51139754866</c:v>
                </c:pt>
                <c:pt idx="281">
                  <c:v>131535.23717734677</c:v>
                </c:pt>
                <c:pt idx="282">
                  <c:v>133692.44259006681</c:v>
                </c:pt>
                <c:pt idx="283">
                  <c:v>135861.18905174491</c:v>
                </c:pt>
                <c:pt idx="284">
                  <c:v>138041.53830699297</c:v>
                </c:pt>
                <c:pt idx="285">
                  <c:v>140233.55243075662</c:v>
                </c:pt>
                <c:pt idx="286">
                  <c:v>142437.2938300824</c:v>
                </c:pt>
                <c:pt idx="287">
                  <c:v>144652.82524589458</c:v>
                </c:pt>
                <c:pt idx="288">
                  <c:v>146880.20975478136</c:v>
                </c:pt>
                <c:pt idx="289">
                  <c:v>149119.51077079069</c:v>
                </c:pt>
                <c:pt idx="290">
                  <c:v>151370.79204723565</c:v>
                </c:pt>
                <c:pt idx="291">
                  <c:v>153634.11767850959</c:v>
                </c:pt>
                <c:pt idx="292">
                  <c:v>155909.55210191084</c:v>
                </c:pt>
                <c:pt idx="293">
                  <c:v>158197.1600994773</c:v>
                </c:pt>
                <c:pt idx="294">
                  <c:v>160497.00679983073</c:v>
                </c:pt>
                <c:pt idx="295">
                  <c:v>162809.15768003106</c:v>
                </c:pt>
                <c:pt idx="296">
                  <c:v>165133.67856744045</c:v>
                </c:pt>
                <c:pt idx="297">
                  <c:v>167470.6356415975</c:v>
                </c:pt>
                <c:pt idx="298">
                  <c:v>169820.09543610128</c:v>
                </c:pt>
                <c:pt idx="299">
                  <c:v>172182.12484050565</c:v>
                </c:pt>
                <c:pt idx="300">
                  <c:v>174556.79110222359</c:v>
                </c:pt>
                <c:pt idx="301">
                  <c:v>176944.16182844172</c:v>
                </c:pt>
                <c:pt idx="302">
                  <c:v>179344.30498804513</c:v>
                </c:pt>
                <c:pt idx="303">
                  <c:v>181757.28891355242</c:v>
                </c:pt>
                <c:pt idx="304">
                  <c:v>184183.18230306116</c:v>
                </c:pt>
                <c:pt idx="305">
                  <c:v>186622.05422220376</c:v>
                </c:pt>
                <c:pt idx="306">
                  <c:v>189073.97410611378</c:v>
                </c:pt>
                <c:pt idx="307">
                  <c:v>191539.01176140271</c:v>
                </c:pt>
                <c:pt idx="308">
                  <c:v>194017.23736814744</c:v>
                </c:pt>
                <c:pt idx="309">
                  <c:v>196508.72148188826</c:v>
                </c:pt>
                <c:pt idx="310">
                  <c:v>199013.53503563759</c:v>
                </c:pt>
                <c:pt idx="311">
                  <c:v>201531.74934189947</c:v>
                </c:pt>
                <c:pt idx="312">
                  <c:v>204063.43609469986</c:v>
                </c:pt>
                <c:pt idx="313">
                  <c:v>206608.66737162773</c:v>
                </c:pt>
                <c:pt idx="314">
                  <c:v>209167.51563588716</c:v>
                </c:pt>
                <c:pt idx="315">
                  <c:v>211740.05373836038</c:v>
                </c:pt>
                <c:pt idx="316">
                  <c:v>214326.35491968185</c:v>
                </c:pt>
                <c:pt idx="317">
                  <c:v>216926.49281232338</c:v>
                </c:pt>
                <c:pt idx="318">
                  <c:v>219540.54144269053</c:v>
                </c:pt>
                <c:pt idx="319">
                  <c:v>222168.57523323016</c:v>
                </c:pt>
                <c:pt idx="320">
                  <c:v>224810.66900454919</c:v>
                </c:pt>
                <c:pt idx="321">
                  <c:v>227466.89797754475</c:v>
                </c:pt>
                <c:pt idx="322">
                  <c:v>230137.33777554584</c:v>
                </c:pt>
                <c:pt idx="323">
                  <c:v>232822.06442646624</c:v>
                </c:pt>
                <c:pt idx="324">
                  <c:v>235521.15436496906</c:v>
                </c:pt>
                <c:pt idx="325">
                  <c:v>238234.68443464287</c:v>
                </c:pt>
                <c:pt idx="326">
                  <c:v>240962.73189018943</c:v>
                </c:pt>
                <c:pt idx="327">
                  <c:v>243705.37439962319</c:v>
                </c:pt>
                <c:pt idx="328">
                  <c:v>246462.6900464824</c:v>
                </c:pt>
                <c:pt idx="329">
                  <c:v>249234.75733205231</c:v>
                </c:pt>
                <c:pt idx="330">
                  <c:v>252021.65517760001</c:v>
                </c:pt>
                <c:pt idx="331">
                  <c:v>254823.4629266214</c:v>
                </c:pt>
                <c:pt idx="332">
                  <c:v>257640.26034710006</c:v>
                </c:pt>
                <c:pt idx="333">
                  <c:v>260472.12763377829</c:v>
                </c:pt>
                <c:pt idx="334">
                  <c:v>263319.14541044022</c:v>
                </c:pt>
                <c:pt idx="335">
                  <c:v>266181.39473220729</c:v>
                </c:pt>
                <c:pt idx="336">
                  <c:v>269058.95708784583</c:v>
                </c:pt>
                <c:pt idx="337">
                  <c:v>271951.91440208704</c:v>
                </c:pt>
                <c:pt idx="338">
                  <c:v>274860.34903795941</c:v>
                </c:pt>
                <c:pt idx="339">
                  <c:v>277784.34379913373</c:v>
                </c:pt>
                <c:pt idx="340">
                  <c:v>280723.98193228035</c:v>
                </c:pt>
                <c:pt idx="341">
                  <c:v>283679.34712943929</c:v>
                </c:pt>
                <c:pt idx="342">
                  <c:v>286650.52353040304</c:v>
                </c:pt>
                <c:pt idx="343">
                  <c:v>289637.5957251119</c:v>
                </c:pt>
                <c:pt idx="344">
                  <c:v>292640.6487560625</c:v>
                </c:pt>
                <c:pt idx="345">
                  <c:v>295659.76812072867</c:v>
                </c:pt>
                <c:pt idx="346">
                  <c:v>298695.03977399581</c:v>
                </c:pt>
                <c:pt idx="347">
                  <c:v>301746.55013060791</c:v>
                </c:pt>
                <c:pt idx="348">
                  <c:v>304814.38606762787</c:v>
                </c:pt>
                <c:pt idx="349">
                  <c:v>307898.63492691092</c:v>
                </c:pt>
                <c:pt idx="350">
                  <c:v>310999.3845175911</c:v>
                </c:pt>
                <c:pt idx="351">
                  <c:v>314116.72311858146</c:v>
                </c:pt>
                <c:pt idx="352">
                  <c:v>317250.73948108708</c:v>
                </c:pt>
                <c:pt idx="353">
                  <c:v>320401.52283113211</c:v>
                </c:pt>
                <c:pt idx="354">
                  <c:v>323569.1628720999</c:v>
                </c:pt>
                <c:pt idx="355">
                  <c:v>326753.74978728686</c:v>
                </c:pt>
                <c:pt idx="356">
                  <c:v>329955.37424247008</c:v>
                </c:pt>
                <c:pt idx="357">
                  <c:v>333174.1273884885</c:v>
                </c:pt>
                <c:pt idx="358">
                  <c:v>336410.10086383816</c:v>
                </c:pt>
                <c:pt idx="359">
                  <c:v>339663.38679728092</c:v>
                </c:pt>
              </c:numCache>
            </c:numRef>
          </c:yVal>
          <c:smooth val="0"/>
          <c:extLst>
            <c:ext xmlns:c16="http://schemas.microsoft.com/office/drawing/2014/chart" uri="{C3380CC4-5D6E-409C-BE32-E72D297353CC}">
              <c16:uniqueId val="{00000001-A84E-4A63-97AA-2A129C6ADAF0}"/>
            </c:ext>
          </c:extLst>
        </c:ser>
        <c:dLbls>
          <c:showLegendKey val="0"/>
          <c:showVal val="0"/>
          <c:showCatName val="0"/>
          <c:showSerName val="0"/>
          <c:showPercent val="0"/>
          <c:showBubbleSize val="0"/>
        </c:dLbls>
        <c:axId val="205742080"/>
        <c:axId val="205971840"/>
      </c:scatterChart>
      <c:valAx>
        <c:axId val="205742080"/>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Years</a:t>
                </a:r>
              </a:p>
            </c:rich>
          </c:tx>
          <c:layout>
            <c:manualLayout>
              <c:xMode val="edge"/>
              <c:yMode val="edge"/>
              <c:x val="0.83592108240485818"/>
              <c:y val="0.728813559322033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05971840"/>
        <c:crosses val="autoZero"/>
        <c:crossBetween val="midCat"/>
      </c:valAx>
      <c:valAx>
        <c:axId val="205971840"/>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US" sz="1025" b="1" i="0" u="none" strike="noStrike" baseline="0">
                    <a:solidFill>
                      <a:srgbClr val="000000"/>
                    </a:solidFill>
                    <a:latin typeface="Arial"/>
                    <a:cs typeface="Arial"/>
                  </a:rPr>
                  <a:t>Investment Value</a:t>
                </a:r>
                <a:r>
                  <a:rPr lang="en-US" sz="1025" b="0" i="0" u="none" strike="noStrike" baseline="0">
                    <a:solidFill>
                      <a:srgbClr val="000000"/>
                    </a:solidFill>
                    <a:latin typeface="Arial"/>
                    <a:cs typeface="Arial"/>
                  </a:rPr>
                  <a:t> (not including home equity)</a:t>
                </a:r>
              </a:p>
            </c:rich>
          </c:tx>
          <c:layout>
            <c:manualLayout>
              <c:xMode val="edge"/>
              <c:yMode val="edge"/>
              <c:x val="1.1086486504043211E-2"/>
              <c:y val="0.131355932203389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05742080"/>
        <c:crosses val="autoZero"/>
        <c:crossBetween val="midCat"/>
      </c:valAx>
      <c:spPr>
        <a:noFill/>
        <a:ln w="25400">
          <a:noFill/>
        </a:ln>
      </c:spPr>
    </c:plotArea>
    <c:legend>
      <c:legendPos val="r"/>
      <c:layout>
        <c:manualLayout>
          <c:xMode val="edge"/>
          <c:yMode val="edge"/>
          <c:x val="0.25055459499137656"/>
          <c:y val="7.6271186440677971E-2"/>
          <c:w val="0.43237297365768523"/>
          <c:h val="0.1864406779661017"/>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 Id="rId5" Type="http://schemas.openxmlformats.org/officeDocument/2006/relationships/image" Target="../media/image3.jpe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47625</xdr:rowOff>
    </xdr:from>
    <xdr:to>
      <xdr:col>14</xdr:col>
      <xdr:colOff>704850</xdr:colOff>
      <xdr:row>26</xdr:row>
      <xdr:rowOff>0</xdr:rowOff>
    </xdr:to>
    <xdr:graphicFrame macro="">
      <xdr:nvGraphicFramePr>
        <xdr:cNvPr id="1028"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762000</xdr:colOff>
      <xdr:row>6</xdr:row>
      <xdr:rowOff>0</xdr:rowOff>
    </xdr:from>
    <xdr:to>
      <xdr:col>14</xdr:col>
      <xdr:colOff>708397</xdr:colOff>
      <xdr:row>7</xdr:row>
      <xdr:rowOff>104801</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877300" y="38100"/>
          <a:ext cx="1365622" cy="304826"/>
        </a:xfrm>
        <a:prstGeom prst="rect">
          <a:avLst/>
        </a:prstGeom>
      </xdr:spPr>
    </xdr:pic>
    <xdr:clientData/>
  </xdr:twoCellAnchor>
  <xdr:twoCellAnchor editAs="oneCell">
    <xdr:from>
      <xdr:col>10</xdr:col>
      <xdr:colOff>552450</xdr:colOff>
      <xdr:row>4</xdr:row>
      <xdr:rowOff>128882</xdr:rowOff>
    </xdr:from>
    <xdr:to>
      <xdr:col>11</xdr:col>
      <xdr:colOff>356756</xdr:colOff>
      <xdr:row>7</xdr:row>
      <xdr:rowOff>95250</xdr:rowOff>
    </xdr:to>
    <xdr:pic>
      <xdr:nvPicPr>
        <xdr:cNvPr id="3" name="Picture 2">
          <a:extLst>
            <a:ext uri="{FF2B5EF4-FFF2-40B4-BE49-F238E27FC236}">
              <a16:creationId xmlns:a16="http://schemas.microsoft.com/office/drawing/2014/main" id="{CF8D1301-18F8-4CB9-8848-131F1EB06C0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10425" y="814682"/>
          <a:ext cx="490106" cy="566443"/>
        </a:xfrm>
        <a:prstGeom prst="rect">
          <a:avLst/>
        </a:prstGeom>
      </xdr:spPr>
    </xdr:pic>
    <xdr:clientData/>
  </xdr:twoCellAnchor>
  <xdr:twoCellAnchor editAs="oneCell">
    <xdr:from>
      <xdr:col>1</xdr:col>
      <xdr:colOff>95250</xdr:colOff>
      <xdr:row>1</xdr:row>
      <xdr:rowOff>41276</xdr:rowOff>
    </xdr:from>
    <xdr:to>
      <xdr:col>3</xdr:col>
      <xdr:colOff>857250</xdr:colOff>
      <xdr:row>7</xdr:row>
      <xdr:rowOff>123826</xdr:rowOff>
    </xdr:to>
    <xdr:pic>
      <xdr:nvPicPr>
        <xdr:cNvPr id="6" name="Picture 5">
          <a:extLst>
            <a:ext uri="{FF2B5EF4-FFF2-40B4-BE49-F238E27FC236}">
              <a16:creationId xmlns:a16="http://schemas.microsoft.com/office/drawing/2014/main" id="{225403C6-6B3B-45FE-A252-04B31AC1AA9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1975" y="203201"/>
          <a:ext cx="2133600" cy="124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extra-payments.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390"/>
  <sheetViews>
    <sheetView showGridLines="0" tabSelected="1" workbookViewId="0">
      <selection activeCell="E3" sqref="E3"/>
    </sheetView>
  </sheetViews>
  <sheetFormatPr defaultColWidth="9.140625" defaultRowHeight="12.75" x14ac:dyDescent="0.2"/>
  <cols>
    <col min="1" max="1" width="7" customWidth="1"/>
    <col min="2" max="2" width="10.42578125" customWidth="1"/>
    <col min="3" max="3" width="10.140625" customWidth="1"/>
    <col min="4" max="5" width="13.140625" customWidth="1"/>
    <col min="6" max="6" width="11.42578125" customWidth="1"/>
    <col min="7" max="7" width="10.5703125" customWidth="1"/>
    <col min="8" max="8" width="9.28515625" customWidth="1"/>
    <col min="9" max="9" width="4" customWidth="1"/>
    <col min="10" max="10" width="10.7109375" customWidth="1"/>
    <col min="11" max="11" width="10.28515625" customWidth="1"/>
    <col min="12" max="12" width="11.5703125" customWidth="1"/>
    <col min="13" max="13" width="12" customWidth="1"/>
    <col min="14" max="14" width="9.28515625" customWidth="1"/>
    <col min="15" max="15" width="11.28515625" customWidth="1"/>
  </cols>
  <sheetData>
    <row r="2" spans="1:15" x14ac:dyDescent="0.2">
      <c r="G2" s="73"/>
      <c r="H2" s="73"/>
    </row>
    <row r="3" spans="1:15" ht="15.75" x14ac:dyDescent="0.25">
      <c r="F3" s="74" t="s">
        <v>44</v>
      </c>
      <c r="G3" s="73"/>
      <c r="H3" s="73"/>
    </row>
    <row r="4" spans="1:15" ht="15.75" x14ac:dyDescent="0.25">
      <c r="F4" s="74" t="s">
        <v>45</v>
      </c>
      <c r="G4" s="73"/>
      <c r="H4" s="73"/>
    </row>
    <row r="5" spans="1:15" ht="15.75" x14ac:dyDescent="0.25">
      <c r="F5" s="74" t="s">
        <v>46</v>
      </c>
      <c r="G5" s="73"/>
      <c r="H5" s="73"/>
    </row>
    <row r="6" spans="1:15" ht="15.75" x14ac:dyDescent="0.25">
      <c r="F6" s="74" t="s">
        <v>47</v>
      </c>
      <c r="G6" s="73"/>
      <c r="H6" s="73"/>
    </row>
    <row r="7" spans="1:15" ht="15.75" x14ac:dyDescent="0.25">
      <c r="A7" s="65"/>
      <c r="F7" s="74" t="s">
        <v>48</v>
      </c>
      <c r="G7" s="73"/>
      <c r="H7" s="73"/>
      <c r="O7" s="70"/>
    </row>
    <row r="8" spans="1:15" ht="15.75" x14ac:dyDescent="0.25">
      <c r="A8" s="65"/>
      <c r="F8" s="74" t="s">
        <v>49</v>
      </c>
      <c r="O8" s="70"/>
    </row>
    <row r="9" spans="1:15" x14ac:dyDescent="0.2">
      <c r="A9" s="65"/>
      <c r="G9" s="73"/>
      <c r="H9" s="73"/>
      <c r="O9" s="70"/>
    </row>
    <row r="10" spans="1:15" x14ac:dyDescent="0.2">
      <c r="A10" s="5"/>
      <c r="B10" s="5"/>
      <c r="C10" s="5"/>
      <c r="D10" s="5"/>
      <c r="E10" s="5"/>
    </row>
    <row r="11" spans="1:15" ht="15" x14ac:dyDescent="0.25">
      <c r="A11" s="5"/>
      <c r="B11" s="53" t="s">
        <v>1</v>
      </c>
      <c r="C11" s="54"/>
      <c r="D11" s="49"/>
      <c r="E11" s="5"/>
      <c r="J11" s="60" t="s">
        <v>2</v>
      </c>
      <c r="K11" s="61"/>
      <c r="L11" s="61"/>
    </row>
    <row r="12" spans="1:15" ht="14.25" x14ac:dyDescent="0.2">
      <c r="A12" s="5"/>
      <c r="B12" s="5"/>
      <c r="C12" s="6" t="s">
        <v>27</v>
      </c>
      <c r="D12" s="69">
        <v>211000</v>
      </c>
      <c r="E12" s="5"/>
      <c r="J12" s="5"/>
      <c r="K12" s="5"/>
      <c r="L12" s="5"/>
    </row>
    <row r="13" spans="1:15" ht="14.25" x14ac:dyDescent="0.2">
      <c r="A13" s="8"/>
      <c r="B13" s="5"/>
      <c r="C13" s="6" t="s">
        <v>28</v>
      </c>
      <c r="D13" s="9">
        <v>4.3749999999999997E-2</v>
      </c>
      <c r="E13" s="5"/>
      <c r="J13" s="5"/>
      <c r="K13" s="6" t="s">
        <v>28</v>
      </c>
      <c r="L13" s="9">
        <v>6.4199999999999993E-2</v>
      </c>
    </row>
    <row r="14" spans="1:15" ht="14.25" x14ac:dyDescent="0.2">
      <c r="A14" s="5"/>
      <c r="B14" s="5"/>
      <c r="C14" s="6" t="s">
        <v>29</v>
      </c>
      <c r="D14" s="10">
        <v>30</v>
      </c>
      <c r="E14" s="5"/>
      <c r="J14" s="5"/>
      <c r="K14" s="5"/>
      <c r="L14" s="5"/>
    </row>
    <row r="15" spans="1:15" ht="14.25" x14ac:dyDescent="0.2">
      <c r="A15" s="5"/>
      <c r="B15" s="5"/>
      <c r="C15" s="6" t="s">
        <v>30</v>
      </c>
      <c r="D15" s="7">
        <v>400</v>
      </c>
      <c r="E15" s="5"/>
      <c r="J15" s="5"/>
      <c r="K15" s="5"/>
      <c r="L15" s="5"/>
    </row>
    <row r="16" spans="1:15" x14ac:dyDescent="0.2">
      <c r="A16" s="5"/>
      <c r="B16" s="5"/>
      <c r="C16" s="5"/>
      <c r="D16" s="11"/>
      <c r="E16" s="11"/>
      <c r="F16" s="2"/>
      <c r="J16" s="5"/>
      <c r="K16" s="23" t="s">
        <v>33</v>
      </c>
      <c r="L16" s="20">
        <f>E20+15</f>
        <v>374.99999999999858</v>
      </c>
    </row>
    <row r="17" spans="1:15" x14ac:dyDescent="0.2">
      <c r="A17" s="5"/>
      <c r="B17" s="5"/>
      <c r="C17" s="5"/>
      <c r="D17" s="11"/>
      <c r="E17" s="11"/>
      <c r="J17" s="5"/>
      <c r="K17" s="13"/>
      <c r="L17" s="21"/>
    </row>
    <row r="18" spans="1:15" ht="30" x14ac:dyDescent="0.25">
      <c r="A18" s="5"/>
      <c r="B18" s="50" t="s">
        <v>3</v>
      </c>
      <c r="C18" s="51"/>
      <c r="D18" s="52" t="s">
        <v>4</v>
      </c>
      <c r="E18" s="52" t="s">
        <v>5</v>
      </c>
      <c r="J18" s="5"/>
      <c r="K18" s="23" t="s">
        <v>6</v>
      </c>
      <c r="L18" s="5">
        <f>L16/12</f>
        <v>31.249999999999883</v>
      </c>
    </row>
    <row r="19" spans="1:15" ht="14.25" x14ac:dyDescent="0.2">
      <c r="A19" s="5"/>
      <c r="B19" s="5"/>
      <c r="C19" s="12" t="s">
        <v>7</v>
      </c>
      <c r="D19" s="66">
        <f>-PMT(D13/12,D14*12,D12)+D15</f>
        <v>1453.4918938212334</v>
      </c>
      <c r="E19" s="66">
        <f>-PMT(D13/12,D14*12,D12)</f>
        <v>1053.4918938212334</v>
      </c>
      <c r="J19" s="5"/>
      <c r="K19" s="5"/>
      <c r="L19" s="5"/>
    </row>
    <row r="20" spans="1:15" ht="14.25" x14ac:dyDescent="0.2">
      <c r="A20" s="5"/>
      <c r="B20" s="5"/>
      <c r="C20" s="12" t="s">
        <v>8</v>
      </c>
      <c r="D20" s="67">
        <f>ROUNDUP(NPER(D13/12,D19,-D12),0)</f>
        <v>208</v>
      </c>
      <c r="E20" s="68">
        <f>NPER(D13/12,E19,-D12)</f>
        <v>359.99999999999858</v>
      </c>
      <c r="J20" s="5"/>
      <c r="L20" s="22" t="s">
        <v>9</v>
      </c>
      <c r="M20" s="22" t="s">
        <v>10</v>
      </c>
    </row>
    <row r="21" spans="1:15" ht="14.25" x14ac:dyDescent="0.2">
      <c r="A21" s="5"/>
      <c r="B21" s="5"/>
      <c r="C21" s="12" t="s">
        <v>11</v>
      </c>
      <c r="D21" s="66">
        <f ca="1">SUM(OFFSET(B28,2,0,D20,1))</f>
        <v>300924.02979930426</v>
      </c>
      <c r="E21" s="66">
        <f>E20*E19</f>
        <v>379257.08177564252</v>
      </c>
      <c r="K21" s="23" t="s">
        <v>12</v>
      </c>
      <c r="L21" s="24">
        <f ca="1">SUM(OFFSET(E28,2,0,L16,1))</f>
        <v>211000.00000000003</v>
      </c>
      <c r="M21" s="24">
        <f>-CUMPRINC($D$13/12,$D$14*12,$D$12,1,MIN($L$16,D14*12),0)</f>
        <v>211000</v>
      </c>
    </row>
    <row r="22" spans="1:15" ht="14.25" x14ac:dyDescent="0.2">
      <c r="A22" s="5"/>
      <c r="B22" s="5"/>
      <c r="C22" s="12" t="s">
        <v>13</v>
      </c>
      <c r="D22" s="66">
        <f ca="1">SUM(OFFSET(C28,2,0,D20,1))</f>
        <v>89924.029799305514</v>
      </c>
      <c r="E22" s="66">
        <f>-CUMIPMT(D13/12,D14*12,D12,1,D14*12,0)</f>
        <v>168257.08177564404</v>
      </c>
      <c r="K22" s="23" t="s">
        <v>14</v>
      </c>
      <c r="L22" s="24">
        <f>IF($L$16&gt;=$D$20,FV($L$13/12,($L$16-$D$20),-$D$19),0)</f>
        <v>390604.34942590655</v>
      </c>
      <c r="M22" s="24">
        <f>IF(L16&gt;D14*12,FV(L13/12,L16-D14*12,-D19,-FV(L13/12,D14*12,-D15)),FV(L13/12,L16,-D15))</f>
        <v>494593.28606108436</v>
      </c>
    </row>
    <row r="23" spans="1:15" x14ac:dyDescent="0.2">
      <c r="A23" s="5"/>
      <c r="B23" s="5"/>
      <c r="C23" s="13"/>
      <c r="D23" s="14"/>
      <c r="E23" s="14"/>
      <c r="H23" s="3"/>
      <c r="J23" s="5"/>
      <c r="K23" s="5"/>
      <c r="L23" s="5"/>
    </row>
    <row r="24" spans="1:15" ht="15" x14ac:dyDescent="0.25">
      <c r="A24" s="5"/>
      <c r="B24" s="15"/>
      <c r="C24" s="16" t="s">
        <v>15</v>
      </c>
      <c r="D24" s="17">
        <f>(D20)/12</f>
        <v>17.333333333333332</v>
      </c>
      <c r="E24" s="18"/>
      <c r="J24" s="5"/>
      <c r="K24" s="5"/>
      <c r="L24" s="5"/>
    </row>
    <row r="25" spans="1:15" ht="15" x14ac:dyDescent="0.25">
      <c r="A25" s="5"/>
      <c r="B25" s="5"/>
      <c r="C25" s="16" t="s">
        <v>16</v>
      </c>
      <c r="D25" s="19">
        <f ca="1">E22-D22</f>
        <v>78333.051976338524</v>
      </c>
      <c r="E25" s="14"/>
      <c r="J25" s="5"/>
      <c r="K25" s="5"/>
      <c r="L25" s="5"/>
    </row>
    <row r="26" spans="1:15" x14ac:dyDescent="0.2">
      <c r="D26" s="3"/>
    </row>
    <row r="27" spans="1:15" x14ac:dyDescent="0.2">
      <c r="D27" s="3"/>
      <c r="H27" s="25" t="s">
        <v>34</v>
      </c>
    </row>
    <row r="28" spans="1:15" ht="26.25" thickBot="1" x14ac:dyDescent="0.25">
      <c r="A28" s="57" t="s">
        <v>17</v>
      </c>
      <c r="B28" s="58" t="s">
        <v>18</v>
      </c>
      <c r="C28" s="58" t="s">
        <v>19</v>
      </c>
      <c r="D28" s="59" t="s">
        <v>20</v>
      </c>
      <c r="E28" s="58" t="s">
        <v>21</v>
      </c>
      <c r="F28" s="59" t="s">
        <v>22</v>
      </c>
      <c r="G28" s="59" t="s">
        <v>23</v>
      </c>
      <c r="H28" s="59" t="s">
        <v>24</v>
      </c>
      <c r="I28" s="4"/>
      <c r="J28" s="64" t="s">
        <v>31</v>
      </c>
      <c r="K28" s="64" t="s">
        <v>25</v>
      </c>
      <c r="L28" s="64" t="s">
        <v>26</v>
      </c>
      <c r="M28" s="64" t="s">
        <v>32</v>
      </c>
      <c r="N28" s="64" t="s">
        <v>25</v>
      </c>
      <c r="O28" s="64" t="s">
        <v>26</v>
      </c>
    </row>
    <row r="29" spans="1:15" x14ac:dyDescent="0.2">
      <c r="A29" s="55"/>
      <c r="B29" s="55"/>
      <c r="C29" s="55"/>
      <c r="D29" s="55"/>
      <c r="E29" s="55"/>
      <c r="F29" s="55"/>
      <c r="G29" s="56">
        <f>D12</f>
        <v>211000</v>
      </c>
      <c r="H29" s="55"/>
      <c r="I29" s="4"/>
      <c r="J29" s="62"/>
      <c r="K29" s="62"/>
      <c r="L29" s="63"/>
      <c r="M29" s="62"/>
      <c r="N29" s="62"/>
      <c r="O29" s="63">
        <f>L12</f>
        <v>0</v>
      </c>
    </row>
    <row r="30" spans="1:15" x14ac:dyDescent="0.2">
      <c r="A30" s="2">
        <v>1</v>
      </c>
      <c r="B30" s="4">
        <f t="shared" ref="B30:B93" si="0">IF(A30&lt;$D$20,$D$19,IF(A30&gt;$D$20,"",(1+$D$13/12)*G29))</f>
        <v>1453.4918938212334</v>
      </c>
      <c r="C30" s="4">
        <f t="shared" ref="C30:C93" si="1">IF(A30&gt;$D$20,"",$D$13/12*G29)</f>
        <v>769.27083333333326</v>
      </c>
      <c r="D30" s="4">
        <f>IF($A30&gt;$D$20,"",SUM(C$30:C30))</f>
        <v>769.27083333333326</v>
      </c>
      <c r="E30" s="4">
        <f t="shared" ref="E30:E93" si="2">IF($A30&gt;$D$20,"",B30-C30)</f>
        <v>684.2210604879001</v>
      </c>
      <c r="F30" s="4">
        <f>IF($A30&gt;$D$20,"",SUM(E$30:E30))</f>
        <v>684.2210604879001</v>
      </c>
      <c r="G30" s="4">
        <f t="shared" ref="G30:G93" si="3">IF(A30&gt;$D$20,"",G29-E30)</f>
        <v>210315.77893951209</v>
      </c>
      <c r="H30" s="4">
        <f t="shared" ref="H30:H93" si="4">IF(A30&gt;12*$D$14,"",-IPMT($D$13/12,A30,$D$14*12,$D$12)-IF(A30&gt;$D$20,0,C30))</f>
        <v>0</v>
      </c>
      <c r="I30" s="4"/>
      <c r="J30" s="4">
        <f t="shared" ref="J30:J93" si="5">IF(A30&gt;$D$14*12,$D$19,$D$15)</f>
        <v>400</v>
      </c>
      <c r="K30" s="4">
        <f t="shared" ref="K30:K93" si="6">$L$13/12*L29</f>
        <v>0</v>
      </c>
      <c r="L30" s="4">
        <f t="shared" ref="L30:L93" si="7">K30+J30+L29</f>
        <v>400</v>
      </c>
      <c r="M30" s="4">
        <f t="shared" ref="M30:M93" si="8">IF(A30&lt;=$D$20,0,$D$19)</f>
        <v>0</v>
      </c>
      <c r="N30" s="4">
        <f t="shared" ref="N30:N93" si="9">$L$13/12*O29</f>
        <v>0</v>
      </c>
      <c r="O30" s="4">
        <f t="shared" ref="O30:O93" si="10">N30+M30+O29</f>
        <v>0</v>
      </c>
    </row>
    <row r="31" spans="1:15" x14ac:dyDescent="0.2">
      <c r="A31" s="2">
        <v>2</v>
      </c>
      <c r="B31" s="4">
        <f t="shared" si="0"/>
        <v>1453.4918938212334</v>
      </c>
      <c r="C31" s="4">
        <f t="shared" si="1"/>
        <v>766.77627738363776</v>
      </c>
      <c r="D31" s="4">
        <f>IF($A31&gt;$D$20,"",SUM(C$30:C31))</f>
        <v>1536.047110716971</v>
      </c>
      <c r="E31" s="4">
        <f t="shared" si="2"/>
        <v>686.7156164375956</v>
      </c>
      <c r="F31" s="4">
        <f>IF($A31&gt;$D$20,"",SUM(E$30:E31))</f>
        <v>1370.9366769254957</v>
      </c>
      <c r="G31" s="4">
        <f t="shared" si="3"/>
        <v>209629.06332307449</v>
      </c>
      <c r="H31" s="4">
        <f t="shared" si="4"/>
        <v>1.4583333333332575</v>
      </c>
      <c r="I31" s="4"/>
      <c r="J31" s="4">
        <f t="shared" si="5"/>
        <v>400</v>
      </c>
      <c r="K31" s="4">
        <f t="shared" si="6"/>
        <v>2.1399999999999997</v>
      </c>
      <c r="L31" s="4">
        <f t="shared" si="7"/>
        <v>802.14</v>
      </c>
      <c r="M31" s="4">
        <f t="shared" si="8"/>
        <v>0</v>
      </c>
      <c r="N31" s="4">
        <f t="shared" si="9"/>
        <v>0</v>
      </c>
      <c r="O31" s="4">
        <f t="shared" si="10"/>
        <v>0</v>
      </c>
    </row>
    <row r="32" spans="1:15" x14ac:dyDescent="0.2">
      <c r="A32" s="2">
        <v>3</v>
      </c>
      <c r="B32" s="4">
        <f t="shared" si="0"/>
        <v>1453.4918938212334</v>
      </c>
      <c r="C32" s="4">
        <f t="shared" si="1"/>
        <v>764.27262669870902</v>
      </c>
      <c r="D32" s="4">
        <f>IF($A32&gt;$D$20,"",SUM(C$30:C32))</f>
        <v>2300.3197374156798</v>
      </c>
      <c r="E32" s="4">
        <f t="shared" si="2"/>
        <v>689.21926712252434</v>
      </c>
      <c r="F32" s="4">
        <f>IF($A32&gt;$D$20,"",SUM(E$30:E32))</f>
        <v>2060.15594404802</v>
      </c>
      <c r="G32" s="4">
        <f t="shared" si="3"/>
        <v>208939.84405595195</v>
      </c>
      <c r="H32" s="4">
        <f t="shared" si="4"/>
        <v>2.9219835069444571</v>
      </c>
      <c r="I32" s="4"/>
      <c r="J32" s="4">
        <f t="shared" si="5"/>
        <v>400</v>
      </c>
      <c r="K32" s="4">
        <f t="shared" si="6"/>
        <v>4.2914490000000001</v>
      </c>
      <c r="L32" s="4">
        <f t="shared" si="7"/>
        <v>1206.4314489999999</v>
      </c>
      <c r="M32" s="4">
        <f t="shared" si="8"/>
        <v>0</v>
      </c>
      <c r="N32" s="4">
        <f t="shared" si="9"/>
        <v>0</v>
      </c>
      <c r="O32" s="4">
        <f t="shared" si="10"/>
        <v>0</v>
      </c>
    </row>
    <row r="33" spans="1:15" x14ac:dyDescent="0.2">
      <c r="A33" s="2">
        <v>4</v>
      </c>
      <c r="B33" s="4">
        <f t="shared" si="0"/>
        <v>1453.4918938212334</v>
      </c>
      <c r="C33" s="4">
        <f t="shared" si="1"/>
        <v>761.75984812065803</v>
      </c>
      <c r="D33" s="4">
        <f>IF($A33&gt;$D$20,"",SUM(C$30:C33))</f>
        <v>3062.0795855363376</v>
      </c>
      <c r="E33" s="4">
        <f t="shared" si="2"/>
        <v>691.73204570057533</v>
      </c>
      <c r="F33" s="4">
        <f>IF($A33&gt;$D$20,"",SUM(E$30:E33))</f>
        <v>2751.8879897485954</v>
      </c>
      <c r="G33" s="4">
        <f t="shared" si="3"/>
        <v>208248.11201025138</v>
      </c>
      <c r="H33" s="4">
        <f t="shared" si="4"/>
        <v>4.3909699051469033</v>
      </c>
      <c r="I33" s="4"/>
      <c r="J33" s="4">
        <f t="shared" si="5"/>
        <v>400</v>
      </c>
      <c r="K33" s="4">
        <f t="shared" si="6"/>
        <v>6.4544082521499995</v>
      </c>
      <c r="L33" s="4">
        <f t="shared" si="7"/>
        <v>1612.8858572521499</v>
      </c>
      <c r="M33" s="4">
        <f t="shared" si="8"/>
        <v>0</v>
      </c>
      <c r="N33" s="4">
        <f t="shared" si="9"/>
        <v>0</v>
      </c>
      <c r="O33" s="4">
        <f t="shared" si="10"/>
        <v>0</v>
      </c>
    </row>
    <row r="34" spans="1:15" x14ac:dyDescent="0.2">
      <c r="A34" s="2">
        <v>5</v>
      </c>
      <c r="B34" s="4">
        <f t="shared" si="0"/>
        <v>1453.4918938212334</v>
      </c>
      <c r="C34" s="4">
        <f t="shared" si="1"/>
        <v>759.23790837070806</v>
      </c>
      <c r="D34" s="4">
        <f>IF($A34&gt;$D$20,"",SUM(C$30:C34))</f>
        <v>3821.3174939070459</v>
      </c>
      <c r="E34" s="4">
        <f t="shared" si="2"/>
        <v>694.25398545052531</v>
      </c>
      <c r="F34" s="4">
        <f>IF($A34&gt;$D$20,"",SUM(E$30:E34))</f>
        <v>3446.1419751991207</v>
      </c>
      <c r="G34" s="4">
        <f t="shared" si="3"/>
        <v>207553.85802480087</v>
      </c>
      <c r="H34" s="4">
        <f t="shared" si="4"/>
        <v>5.8653119829260731</v>
      </c>
      <c r="I34" s="4"/>
      <c r="J34" s="4">
        <f t="shared" si="5"/>
        <v>400</v>
      </c>
      <c r="K34" s="4">
        <f t="shared" si="6"/>
        <v>8.6289393362990019</v>
      </c>
      <c r="L34" s="4">
        <f t="shared" si="7"/>
        <v>2021.5147965884489</v>
      </c>
      <c r="M34" s="4">
        <f t="shared" si="8"/>
        <v>0</v>
      </c>
      <c r="N34" s="4">
        <f t="shared" si="9"/>
        <v>0</v>
      </c>
      <c r="O34" s="4">
        <f t="shared" si="10"/>
        <v>0</v>
      </c>
    </row>
    <row r="35" spans="1:15" x14ac:dyDescent="0.2">
      <c r="A35" s="2">
        <v>6</v>
      </c>
      <c r="B35" s="4">
        <f t="shared" si="0"/>
        <v>1453.4918938212334</v>
      </c>
      <c r="C35" s="4">
        <f t="shared" si="1"/>
        <v>756.70677404875312</v>
      </c>
      <c r="D35" s="4">
        <f>IF($A35&gt;$D$20,"",SUM(C$30:C35))</f>
        <v>4578.0242679557987</v>
      </c>
      <c r="E35" s="4">
        <f t="shared" si="2"/>
        <v>696.78511977248024</v>
      </c>
      <c r="F35" s="4">
        <f>IF($A35&gt;$D$20,"",SUM(E$30:E35))</f>
        <v>4142.927094971601</v>
      </c>
      <c r="G35" s="4">
        <f t="shared" si="3"/>
        <v>206857.07290502838</v>
      </c>
      <c r="H35" s="4">
        <f t="shared" si="4"/>
        <v>7.3450292661971162</v>
      </c>
      <c r="I35" s="4"/>
      <c r="J35" s="4">
        <f t="shared" si="5"/>
        <v>400</v>
      </c>
      <c r="K35" s="4">
        <f t="shared" si="6"/>
        <v>10.8151041617482</v>
      </c>
      <c r="L35" s="4">
        <f t="shared" si="7"/>
        <v>2432.3299007501973</v>
      </c>
      <c r="M35" s="4">
        <f t="shared" si="8"/>
        <v>0</v>
      </c>
      <c r="N35" s="4">
        <f t="shared" si="9"/>
        <v>0</v>
      </c>
      <c r="O35" s="4">
        <f t="shared" si="10"/>
        <v>0</v>
      </c>
    </row>
    <row r="36" spans="1:15" x14ac:dyDescent="0.2">
      <c r="A36" s="2">
        <v>7</v>
      </c>
      <c r="B36" s="4">
        <f t="shared" si="0"/>
        <v>1453.4918938212334</v>
      </c>
      <c r="C36" s="4">
        <f t="shared" si="1"/>
        <v>754.16641163291592</v>
      </c>
      <c r="D36" s="4">
        <f>IF($A36&gt;$D$20,"",SUM(C$30:C36))</f>
        <v>5332.1906795887144</v>
      </c>
      <c r="E36" s="4">
        <f t="shared" si="2"/>
        <v>699.32548218831744</v>
      </c>
      <c r="F36" s="4">
        <f>IF($A36&gt;$D$20,"",SUM(E$30:E36))</f>
        <v>4842.2525771599185</v>
      </c>
      <c r="G36" s="4">
        <f t="shared" si="3"/>
        <v>206157.74742284007</v>
      </c>
      <c r="H36" s="4">
        <f t="shared" si="4"/>
        <v>8.8301413520633787</v>
      </c>
      <c r="I36" s="4"/>
      <c r="J36" s="4">
        <f t="shared" si="5"/>
        <v>400</v>
      </c>
      <c r="K36" s="4">
        <f t="shared" si="6"/>
        <v>13.012964969013556</v>
      </c>
      <c r="L36" s="4">
        <f t="shared" si="7"/>
        <v>2845.3428657192107</v>
      </c>
      <c r="M36" s="4">
        <f t="shared" si="8"/>
        <v>0</v>
      </c>
      <c r="N36" s="4">
        <f t="shared" si="9"/>
        <v>0</v>
      </c>
      <c r="O36" s="4">
        <f t="shared" si="10"/>
        <v>0</v>
      </c>
    </row>
    <row r="37" spans="1:15" x14ac:dyDescent="0.2">
      <c r="A37" s="2">
        <v>8</v>
      </c>
      <c r="B37" s="4">
        <f t="shared" si="0"/>
        <v>1453.4918938212334</v>
      </c>
      <c r="C37" s="4">
        <f t="shared" si="1"/>
        <v>751.61678747910435</v>
      </c>
      <c r="D37" s="4">
        <f>IF($A37&gt;$D$20,"",SUM(C$30:C37))</f>
        <v>6083.8074670678188</v>
      </c>
      <c r="E37" s="4">
        <f t="shared" si="2"/>
        <v>701.87510634212902</v>
      </c>
      <c r="F37" s="4">
        <f>IF($A37&gt;$D$20,"",SUM(E$30:E37))</f>
        <v>5544.1276835020471</v>
      </c>
      <c r="G37" s="4">
        <f t="shared" si="3"/>
        <v>205455.87231649793</v>
      </c>
      <c r="H37" s="4">
        <f t="shared" si="4"/>
        <v>10.320667909076178</v>
      </c>
      <c r="I37" s="4"/>
      <c r="J37" s="4">
        <f t="shared" si="5"/>
        <v>400</v>
      </c>
      <c r="K37" s="4">
        <f t="shared" si="6"/>
        <v>15.222584331597776</v>
      </c>
      <c r="L37" s="4">
        <f t="shared" si="7"/>
        <v>3260.5654500508085</v>
      </c>
      <c r="M37" s="4">
        <f t="shared" si="8"/>
        <v>0</v>
      </c>
      <c r="N37" s="4">
        <f t="shared" si="9"/>
        <v>0</v>
      </c>
      <c r="O37" s="4">
        <f t="shared" si="10"/>
        <v>0</v>
      </c>
    </row>
    <row r="38" spans="1:15" x14ac:dyDescent="0.2">
      <c r="A38" s="2">
        <v>9</v>
      </c>
      <c r="B38" s="4">
        <f t="shared" si="0"/>
        <v>1453.4918938212334</v>
      </c>
      <c r="C38" s="4">
        <f t="shared" si="1"/>
        <v>749.05786782056532</v>
      </c>
      <c r="D38" s="4">
        <f>IF($A38&gt;$D$20,"",SUM(C$30:C38))</f>
        <v>6832.8653348883845</v>
      </c>
      <c r="E38" s="4">
        <f t="shared" si="2"/>
        <v>704.43402600066804</v>
      </c>
      <c r="F38" s="4">
        <f>IF($A38&gt;$D$20,"",SUM(E$30:E38))</f>
        <v>6248.5617095027155</v>
      </c>
      <c r="G38" s="4">
        <f t="shared" si="3"/>
        <v>204751.43829049726</v>
      </c>
      <c r="H38" s="4">
        <f t="shared" si="4"/>
        <v>11.816628677494691</v>
      </c>
      <c r="I38" s="4"/>
      <c r="J38" s="4">
        <f t="shared" si="5"/>
        <v>400</v>
      </c>
      <c r="K38" s="4">
        <f t="shared" si="6"/>
        <v>17.444025157771826</v>
      </c>
      <c r="L38" s="4">
        <f t="shared" si="7"/>
        <v>3678.0094752085802</v>
      </c>
      <c r="M38" s="4">
        <f t="shared" si="8"/>
        <v>0</v>
      </c>
      <c r="N38" s="4">
        <f t="shared" si="9"/>
        <v>0</v>
      </c>
      <c r="O38" s="4">
        <f t="shared" si="10"/>
        <v>0</v>
      </c>
    </row>
    <row r="39" spans="1:15" x14ac:dyDescent="0.2">
      <c r="A39" s="2">
        <v>10</v>
      </c>
      <c r="B39" s="4">
        <f t="shared" si="0"/>
        <v>1453.4918938212334</v>
      </c>
      <c r="C39" s="4">
        <f t="shared" si="1"/>
        <v>746.48961876743783</v>
      </c>
      <c r="D39" s="4">
        <f>IF($A39&gt;$D$20,"",SUM(C$30:C39))</f>
        <v>7579.3549536558221</v>
      </c>
      <c r="E39" s="4">
        <f t="shared" si="2"/>
        <v>707.00227505379553</v>
      </c>
      <c r="F39" s="4">
        <f>IF($A39&gt;$D$20,"",SUM(E$30:E39))</f>
        <v>6955.5639845565111</v>
      </c>
      <c r="G39" s="4">
        <f t="shared" si="3"/>
        <v>204044.43601544347</v>
      </c>
      <c r="H39" s="4">
        <f t="shared" si="4"/>
        <v>13.318043469548115</v>
      </c>
      <c r="I39" s="4"/>
      <c r="J39" s="4">
        <f t="shared" si="5"/>
        <v>400</v>
      </c>
      <c r="K39" s="4">
        <f t="shared" si="6"/>
        <v>19.677350692365902</v>
      </c>
      <c r="L39" s="4">
        <f t="shared" si="7"/>
        <v>4097.6868259009461</v>
      </c>
      <c r="M39" s="4">
        <f t="shared" si="8"/>
        <v>0</v>
      </c>
      <c r="N39" s="4">
        <f t="shared" si="9"/>
        <v>0</v>
      </c>
      <c r="O39" s="4">
        <f t="shared" si="10"/>
        <v>0</v>
      </c>
    </row>
    <row r="40" spans="1:15" x14ac:dyDescent="0.2">
      <c r="A40" s="2">
        <v>11</v>
      </c>
      <c r="B40" s="4">
        <f t="shared" si="0"/>
        <v>1453.4918938212334</v>
      </c>
      <c r="C40" s="4">
        <f t="shared" si="1"/>
        <v>743.91200630630419</v>
      </c>
      <c r="D40" s="4">
        <f>IF($A40&gt;$D$20,"",SUM(C$30:C40))</f>
        <v>8323.2669599621258</v>
      </c>
      <c r="E40" s="4">
        <f t="shared" si="2"/>
        <v>709.57988751492917</v>
      </c>
      <c r="F40" s="4">
        <f>IF($A40&gt;$D$20,"",SUM(E$30:E40))</f>
        <v>7665.1438720714405</v>
      </c>
      <c r="G40" s="4">
        <f t="shared" si="3"/>
        <v>203334.85612792853</v>
      </c>
      <c r="H40" s="4">
        <f t="shared" si="4"/>
        <v>14.824932169697604</v>
      </c>
      <c r="I40" s="4"/>
      <c r="J40" s="4">
        <f t="shared" si="5"/>
        <v>400</v>
      </c>
      <c r="K40" s="4">
        <f t="shared" si="6"/>
        <v>21.922624518570061</v>
      </c>
      <c r="L40" s="4">
        <f t="shared" si="7"/>
        <v>4519.6094504195162</v>
      </c>
      <c r="M40" s="4">
        <f t="shared" si="8"/>
        <v>0</v>
      </c>
      <c r="N40" s="4">
        <f t="shared" si="9"/>
        <v>0</v>
      </c>
      <c r="O40" s="4">
        <f t="shared" si="10"/>
        <v>0</v>
      </c>
    </row>
    <row r="41" spans="1:15" x14ac:dyDescent="0.2">
      <c r="A41" s="2">
        <v>12</v>
      </c>
      <c r="B41" s="4">
        <f t="shared" si="0"/>
        <v>1453.4918938212334</v>
      </c>
      <c r="C41" s="4">
        <f t="shared" si="1"/>
        <v>741.32499629973938</v>
      </c>
      <c r="D41" s="4">
        <f>IF($A41&gt;$D$20,"",SUM(C$30:C41))</f>
        <v>9064.5919562618656</v>
      </c>
      <c r="E41" s="4">
        <f t="shared" si="2"/>
        <v>712.16689752149398</v>
      </c>
      <c r="F41" s="4">
        <f>IF($A41&gt;$D$20,"",SUM(E$30:E41))</f>
        <v>8377.3107695929339</v>
      </c>
      <c r="G41" s="4">
        <f t="shared" si="3"/>
        <v>202622.68923040704</v>
      </c>
      <c r="H41" s="4">
        <f t="shared" si="4"/>
        <v>16.337314734899564</v>
      </c>
      <c r="I41" s="4"/>
      <c r="J41" s="4">
        <f t="shared" si="5"/>
        <v>400</v>
      </c>
      <c r="K41" s="4">
        <f t="shared" si="6"/>
        <v>24.17991055974441</v>
      </c>
      <c r="L41" s="4">
        <f t="shared" si="7"/>
        <v>4943.7893609792609</v>
      </c>
      <c r="M41" s="4">
        <f t="shared" si="8"/>
        <v>0</v>
      </c>
      <c r="N41" s="4">
        <f t="shared" si="9"/>
        <v>0</v>
      </c>
      <c r="O41" s="4">
        <f t="shared" si="10"/>
        <v>0</v>
      </c>
    </row>
    <row r="42" spans="1:15" x14ac:dyDescent="0.2">
      <c r="A42" s="2">
        <v>13</v>
      </c>
      <c r="B42" s="4">
        <f t="shared" si="0"/>
        <v>1453.4918938212334</v>
      </c>
      <c r="C42" s="4">
        <f t="shared" si="1"/>
        <v>738.72855448585892</v>
      </c>
      <c r="D42" s="4">
        <f>IF($A42&gt;$D$20,"",SUM(C$30:C42))</f>
        <v>9803.3205107477243</v>
      </c>
      <c r="E42" s="4">
        <f t="shared" si="2"/>
        <v>714.76333933537444</v>
      </c>
      <c r="F42" s="4">
        <f>IF($A42&gt;$D$20,"",SUM(E$30:E42))</f>
        <v>9092.0741089283074</v>
      </c>
      <c r="G42" s="4">
        <f t="shared" si="3"/>
        <v>201907.92589107167</v>
      </c>
      <c r="H42" s="4">
        <f t="shared" si="4"/>
        <v>17.855211194870662</v>
      </c>
      <c r="I42" s="4"/>
      <c r="J42" s="4">
        <f t="shared" si="5"/>
        <v>400</v>
      </c>
      <c r="K42" s="4">
        <f t="shared" si="6"/>
        <v>26.449273081239046</v>
      </c>
      <c r="L42" s="4">
        <f t="shared" si="7"/>
        <v>5370.2386340604999</v>
      </c>
      <c r="M42" s="4">
        <f t="shared" si="8"/>
        <v>0</v>
      </c>
      <c r="N42" s="4">
        <f t="shared" si="9"/>
        <v>0</v>
      </c>
      <c r="O42" s="4">
        <f t="shared" si="10"/>
        <v>0</v>
      </c>
    </row>
    <row r="43" spans="1:15" x14ac:dyDescent="0.2">
      <c r="A43" s="2">
        <v>14</v>
      </c>
      <c r="B43" s="4">
        <f t="shared" si="0"/>
        <v>1453.4918938212334</v>
      </c>
      <c r="C43" s="4">
        <f t="shared" si="1"/>
        <v>736.12264647786537</v>
      </c>
      <c r="D43" s="4">
        <f>IF($A43&gt;$D$20,"",SUM(C$30:C43))</f>
        <v>10539.443157225589</v>
      </c>
      <c r="E43" s="4">
        <f t="shared" si="2"/>
        <v>717.36924734336799</v>
      </c>
      <c r="F43" s="4">
        <f>IF($A43&gt;$D$20,"",SUM(E$30:E43))</f>
        <v>9809.4433562716749</v>
      </c>
      <c r="G43" s="4">
        <f t="shared" si="3"/>
        <v>201190.55664372831</v>
      </c>
      <c r="H43" s="4">
        <f t="shared" si="4"/>
        <v>19.378641652351803</v>
      </c>
      <c r="I43" s="4"/>
      <c r="J43" s="4">
        <f t="shared" si="5"/>
        <v>400</v>
      </c>
      <c r="K43" s="4">
        <f t="shared" si="6"/>
        <v>28.730776692223674</v>
      </c>
      <c r="L43" s="4">
        <f t="shared" si="7"/>
        <v>5798.9694107527239</v>
      </c>
      <c r="M43" s="4">
        <f t="shared" si="8"/>
        <v>0</v>
      </c>
      <c r="N43" s="4">
        <f t="shared" si="9"/>
        <v>0</v>
      </c>
      <c r="O43" s="4">
        <f t="shared" si="10"/>
        <v>0</v>
      </c>
    </row>
    <row r="44" spans="1:15" x14ac:dyDescent="0.2">
      <c r="A44" s="2">
        <v>15</v>
      </c>
      <c r="B44" s="4">
        <f t="shared" si="0"/>
        <v>1453.4918938212334</v>
      </c>
      <c r="C44" s="4">
        <f t="shared" si="1"/>
        <v>733.50723776359268</v>
      </c>
      <c r="D44" s="4">
        <f>IF($A44&gt;$D$20,"",SUM(C$30:C44))</f>
        <v>11272.950394989182</v>
      </c>
      <c r="E44" s="4">
        <f t="shared" si="2"/>
        <v>719.98465605764068</v>
      </c>
      <c r="F44" s="4">
        <f>IF($A44&gt;$D$20,"",SUM(E$30:E44))</f>
        <v>10529.428012329316</v>
      </c>
      <c r="G44" s="4">
        <f t="shared" si="3"/>
        <v>200470.57198767067</v>
      </c>
      <c r="H44" s="4">
        <f t="shared" si="4"/>
        <v>20.907626283376089</v>
      </c>
      <c r="I44" s="4"/>
      <c r="J44" s="4">
        <f t="shared" si="5"/>
        <v>400</v>
      </c>
      <c r="K44" s="4">
        <f t="shared" si="6"/>
        <v>31.02448634752707</v>
      </c>
      <c r="L44" s="4">
        <f t="shared" si="7"/>
        <v>6229.9938971002512</v>
      </c>
      <c r="M44" s="4">
        <f t="shared" si="8"/>
        <v>0</v>
      </c>
      <c r="N44" s="4">
        <f t="shared" si="9"/>
        <v>0</v>
      </c>
      <c r="O44" s="4">
        <f t="shared" si="10"/>
        <v>0</v>
      </c>
    </row>
    <row r="45" spans="1:15" x14ac:dyDescent="0.2">
      <c r="A45" s="2">
        <v>16</v>
      </c>
      <c r="B45" s="4">
        <f t="shared" si="0"/>
        <v>1453.4918938212334</v>
      </c>
      <c r="C45" s="4">
        <f t="shared" si="1"/>
        <v>730.88229370504928</v>
      </c>
      <c r="D45" s="4">
        <f>IF($A45&gt;$D$20,"",SUM(C$30:C45))</f>
        <v>12003.832688694232</v>
      </c>
      <c r="E45" s="4">
        <f t="shared" si="2"/>
        <v>722.60960011618408</v>
      </c>
      <c r="F45" s="4">
        <f>IF($A45&gt;$D$20,"",SUM(E$30:E45))</f>
        <v>11252.0376124455</v>
      </c>
      <c r="G45" s="4">
        <f t="shared" si="3"/>
        <v>199747.96238755449</v>
      </c>
      <c r="H45" s="4">
        <f t="shared" si="4"/>
        <v>22.44218533753417</v>
      </c>
      <c r="I45" s="4"/>
      <c r="J45" s="4">
        <f t="shared" si="5"/>
        <v>400</v>
      </c>
      <c r="K45" s="4">
        <f t="shared" si="6"/>
        <v>33.330467349486341</v>
      </c>
      <c r="L45" s="4">
        <f t="shared" si="7"/>
        <v>6663.3243644497379</v>
      </c>
      <c r="M45" s="4">
        <f t="shared" si="8"/>
        <v>0</v>
      </c>
      <c r="N45" s="4">
        <f t="shared" si="9"/>
        <v>0</v>
      </c>
      <c r="O45" s="4">
        <f t="shared" si="10"/>
        <v>0</v>
      </c>
    </row>
    <row r="46" spans="1:15" x14ac:dyDescent="0.2">
      <c r="A46" s="2">
        <v>17</v>
      </c>
      <c r="B46" s="4">
        <f t="shared" si="0"/>
        <v>1453.4918938212334</v>
      </c>
      <c r="C46" s="4">
        <f t="shared" si="1"/>
        <v>728.24777953795899</v>
      </c>
      <c r="D46" s="4">
        <f>IF($A46&gt;$D$20,"",SUM(C$30:C46))</f>
        <v>12732.08046823219</v>
      </c>
      <c r="E46" s="4">
        <f t="shared" si="2"/>
        <v>725.24411428327437</v>
      </c>
      <c r="F46" s="4">
        <f>IF($A46&gt;$D$20,"",SUM(E$30:E46))</f>
        <v>11977.281726728774</v>
      </c>
      <c r="G46" s="4">
        <f t="shared" si="3"/>
        <v>199022.71827327122</v>
      </c>
      <c r="H46" s="4">
        <f t="shared" si="4"/>
        <v>23.982339138243901</v>
      </c>
      <c r="I46" s="4"/>
      <c r="J46" s="4">
        <f t="shared" si="5"/>
        <v>400</v>
      </c>
      <c r="K46" s="4">
        <f t="shared" si="6"/>
        <v>35.648785349806097</v>
      </c>
      <c r="L46" s="4">
        <f t="shared" si="7"/>
        <v>7098.9731497995435</v>
      </c>
      <c r="M46" s="4">
        <f t="shared" si="8"/>
        <v>0</v>
      </c>
      <c r="N46" s="4">
        <f t="shared" si="9"/>
        <v>0</v>
      </c>
      <c r="O46" s="4">
        <f t="shared" si="10"/>
        <v>0</v>
      </c>
    </row>
    <row r="47" spans="1:15" x14ac:dyDescent="0.2">
      <c r="A47" s="2">
        <v>18</v>
      </c>
      <c r="B47" s="4">
        <f t="shared" si="0"/>
        <v>1453.4918938212334</v>
      </c>
      <c r="C47" s="4">
        <f t="shared" si="1"/>
        <v>725.60366037130132</v>
      </c>
      <c r="D47" s="4">
        <f>IF($A47&gt;$D$20,"",SUM(C$30:C47))</f>
        <v>13457.684128603492</v>
      </c>
      <c r="E47" s="4">
        <f t="shared" si="2"/>
        <v>727.88823344993205</v>
      </c>
      <c r="F47" s="4">
        <f>IF($A47&gt;$D$20,"",SUM(E$30:E47))</f>
        <v>12705.169960178706</v>
      </c>
      <c r="G47" s="4">
        <f t="shared" si="3"/>
        <v>198294.8300398213</v>
      </c>
      <c r="H47" s="4">
        <f t="shared" si="4"/>
        <v>25.528108083018651</v>
      </c>
      <c r="I47" s="4"/>
      <c r="J47" s="4">
        <f t="shared" si="5"/>
        <v>400</v>
      </c>
      <c r="K47" s="4">
        <f t="shared" si="6"/>
        <v>37.979506351427553</v>
      </c>
      <c r="L47" s="4">
        <f t="shared" si="7"/>
        <v>7536.9526561509711</v>
      </c>
      <c r="M47" s="4">
        <f t="shared" si="8"/>
        <v>0</v>
      </c>
      <c r="N47" s="4">
        <f t="shared" si="9"/>
        <v>0</v>
      </c>
      <c r="O47" s="4">
        <f t="shared" si="10"/>
        <v>0</v>
      </c>
    </row>
    <row r="48" spans="1:15" x14ac:dyDescent="0.2">
      <c r="A48" s="2">
        <v>19</v>
      </c>
      <c r="B48" s="4">
        <f t="shared" si="0"/>
        <v>1453.4918938212334</v>
      </c>
      <c r="C48" s="4">
        <f t="shared" si="1"/>
        <v>722.94990118684848</v>
      </c>
      <c r="D48" s="4">
        <f>IF($A48&gt;$D$20,"",SUM(C$30:C48))</f>
        <v>14180.634029790341</v>
      </c>
      <c r="E48" s="4">
        <f t="shared" si="2"/>
        <v>730.54199263438488</v>
      </c>
      <c r="F48" s="4">
        <f>IF($A48&gt;$D$20,"",SUM(E$30:E48))</f>
        <v>13435.711952813092</v>
      </c>
      <c r="G48" s="4">
        <f t="shared" si="3"/>
        <v>197564.28804718691</v>
      </c>
      <c r="H48" s="4">
        <f t="shared" si="4"/>
        <v>27.079512643737985</v>
      </c>
      <c r="I48" s="4"/>
      <c r="J48" s="4">
        <f t="shared" si="5"/>
        <v>400</v>
      </c>
      <c r="K48" s="4">
        <f t="shared" si="6"/>
        <v>40.322696710407691</v>
      </c>
      <c r="L48" s="4">
        <f t="shared" si="7"/>
        <v>7977.2753528613785</v>
      </c>
      <c r="M48" s="4">
        <f t="shared" si="8"/>
        <v>0</v>
      </c>
      <c r="N48" s="4">
        <f t="shared" si="9"/>
        <v>0</v>
      </c>
      <c r="O48" s="4">
        <f t="shared" si="10"/>
        <v>0</v>
      </c>
    </row>
    <row r="49" spans="1:15" x14ac:dyDescent="0.2">
      <c r="A49" s="2">
        <v>20</v>
      </c>
      <c r="B49" s="4">
        <f t="shared" si="0"/>
        <v>1453.4918938212334</v>
      </c>
      <c r="C49" s="4">
        <f t="shared" si="1"/>
        <v>720.28646683870227</v>
      </c>
      <c r="D49" s="4">
        <f>IF($A49&gt;$D$20,"",SUM(C$30:C49))</f>
        <v>14900.920496629044</v>
      </c>
      <c r="E49" s="4">
        <f t="shared" si="2"/>
        <v>733.20542698253109</v>
      </c>
      <c r="F49" s="4">
        <f>IF($A49&gt;$D$20,"",SUM(E$30:E49))</f>
        <v>14168.917379795623</v>
      </c>
      <c r="G49" s="4">
        <f t="shared" si="3"/>
        <v>196831.0826202044</v>
      </c>
      <c r="H49" s="4">
        <f t="shared" si="4"/>
        <v>28.636573366918242</v>
      </c>
      <c r="I49" s="4"/>
      <c r="J49" s="4">
        <f t="shared" si="5"/>
        <v>400</v>
      </c>
      <c r="K49" s="4">
        <f t="shared" si="6"/>
        <v>42.678423137808373</v>
      </c>
      <c r="L49" s="4">
        <f t="shared" si="7"/>
        <v>8419.9537759991872</v>
      </c>
      <c r="M49" s="4">
        <f t="shared" si="8"/>
        <v>0</v>
      </c>
      <c r="N49" s="4">
        <f t="shared" si="9"/>
        <v>0</v>
      </c>
      <c r="O49" s="4">
        <f t="shared" si="10"/>
        <v>0</v>
      </c>
    </row>
    <row r="50" spans="1:15" x14ac:dyDescent="0.2">
      <c r="A50" s="2">
        <v>21</v>
      </c>
      <c r="B50" s="4">
        <f t="shared" si="0"/>
        <v>1453.4918938212334</v>
      </c>
      <c r="C50" s="4">
        <f t="shared" si="1"/>
        <v>717.61332205282849</v>
      </c>
      <c r="D50" s="4">
        <f>IF($A50&gt;$D$20,"",SUM(C$30:C50))</f>
        <v>15618.533818681872</v>
      </c>
      <c r="E50" s="4">
        <f t="shared" si="2"/>
        <v>735.87857176840487</v>
      </c>
      <c r="F50" s="4">
        <f>IF($A50&gt;$D$20,"",SUM(E$30:E50))</f>
        <v>14904.795951564027</v>
      </c>
      <c r="G50" s="4">
        <f t="shared" si="3"/>
        <v>196095.20404843599</v>
      </c>
      <c r="H50" s="4">
        <f t="shared" si="4"/>
        <v>30.199310873985041</v>
      </c>
      <c r="I50" s="4"/>
      <c r="J50" s="4">
        <f t="shared" si="5"/>
        <v>400</v>
      </c>
      <c r="K50" s="4">
        <f t="shared" si="6"/>
        <v>45.046752701595651</v>
      </c>
      <c r="L50" s="4">
        <f t="shared" si="7"/>
        <v>8865.0005287007825</v>
      </c>
      <c r="M50" s="4">
        <f t="shared" si="8"/>
        <v>0</v>
      </c>
      <c r="N50" s="4">
        <f t="shared" si="9"/>
        <v>0</v>
      </c>
      <c r="O50" s="4">
        <f t="shared" si="10"/>
        <v>0</v>
      </c>
    </row>
    <row r="51" spans="1:15" x14ac:dyDescent="0.2">
      <c r="A51" s="2">
        <v>22</v>
      </c>
      <c r="B51" s="4">
        <f t="shared" si="0"/>
        <v>1453.4918938212334</v>
      </c>
      <c r="C51" s="4">
        <f t="shared" si="1"/>
        <v>714.93043142658951</v>
      </c>
      <c r="D51" s="4">
        <f>IF($A51&gt;$D$20,"",SUM(C$30:C51))</f>
        <v>16333.464250108462</v>
      </c>
      <c r="E51" s="4">
        <f t="shared" si="2"/>
        <v>738.56146239464385</v>
      </c>
      <c r="F51" s="4">
        <f>IF($A51&gt;$D$20,"",SUM(E$30:E51))</f>
        <v>15643.357413958671</v>
      </c>
      <c r="G51" s="4">
        <f t="shared" si="3"/>
        <v>195356.64258604136</v>
      </c>
      <c r="H51" s="4">
        <f t="shared" si="4"/>
        <v>31.767745861546473</v>
      </c>
      <c r="I51" s="4"/>
      <c r="J51" s="4">
        <f t="shared" si="5"/>
        <v>400</v>
      </c>
      <c r="K51" s="4">
        <f t="shared" si="6"/>
        <v>47.427752828549181</v>
      </c>
      <c r="L51" s="4">
        <f t="shared" si="7"/>
        <v>9312.4282815293318</v>
      </c>
      <c r="M51" s="4">
        <f t="shared" si="8"/>
        <v>0</v>
      </c>
      <c r="N51" s="4">
        <f t="shared" si="9"/>
        <v>0</v>
      </c>
      <c r="O51" s="4">
        <f t="shared" si="10"/>
        <v>0</v>
      </c>
    </row>
    <row r="52" spans="1:15" x14ac:dyDescent="0.2">
      <c r="A52" s="2">
        <v>23</v>
      </c>
      <c r="B52" s="4">
        <f t="shared" si="0"/>
        <v>1453.4918938212334</v>
      </c>
      <c r="C52" s="4">
        <f t="shared" si="1"/>
        <v>712.23775942827569</v>
      </c>
      <c r="D52" s="4">
        <f>IF($A52&gt;$D$20,"",SUM(C$30:C52))</f>
        <v>17045.702009536737</v>
      </c>
      <c r="E52" s="4">
        <f t="shared" si="2"/>
        <v>741.25413439295767</v>
      </c>
      <c r="F52" s="4">
        <f>IF($A52&gt;$D$20,"",SUM(E$30:E52))</f>
        <v>16384.61154835163</v>
      </c>
      <c r="G52" s="4">
        <f t="shared" si="3"/>
        <v>194615.38845164841</v>
      </c>
      <c r="H52" s="4">
        <f t="shared" si="4"/>
        <v>33.341899101666741</v>
      </c>
      <c r="I52" s="4"/>
      <c r="J52" s="4">
        <f t="shared" si="5"/>
        <v>400</v>
      </c>
      <c r="K52" s="4">
        <f t="shared" si="6"/>
        <v>49.821491306181926</v>
      </c>
      <c r="L52" s="4">
        <f t="shared" si="7"/>
        <v>9762.2497728355138</v>
      </c>
      <c r="M52" s="4">
        <f t="shared" si="8"/>
        <v>0</v>
      </c>
      <c r="N52" s="4">
        <f t="shared" si="9"/>
        <v>0</v>
      </c>
      <c r="O52" s="4">
        <f t="shared" si="10"/>
        <v>0</v>
      </c>
    </row>
    <row r="53" spans="1:15" x14ac:dyDescent="0.2">
      <c r="A53" s="2">
        <v>24</v>
      </c>
      <c r="B53" s="4">
        <f t="shared" si="0"/>
        <v>1453.4918938212334</v>
      </c>
      <c r="C53" s="4">
        <f t="shared" si="1"/>
        <v>709.5352703966347</v>
      </c>
      <c r="D53" s="4">
        <f>IF($A53&gt;$D$20,"",SUM(C$30:C53))</f>
        <v>17755.237279933372</v>
      </c>
      <c r="E53" s="4">
        <f t="shared" si="2"/>
        <v>743.95662342459866</v>
      </c>
      <c r="F53" s="4">
        <f>IF($A53&gt;$D$20,"",SUM(E$30:E53))</f>
        <v>17128.568171776227</v>
      </c>
      <c r="G53" s="4">
        <f t="shared" si="3"/>
        <v>193871.43182822381</v>
      </c>
      <c r="H53" s="4">
        <f t="shared" si="4"/>
        <v>34.921791442141512</v>
      </c>
      <c r="I53" s="4"/>
      <c r="J53" s="4">
        <f t="shared" si="5"/>
        <v>400</v>
      </c>
      <c r="K53" s="4">
        <f t="shared" si="6"/>
        <v>52.228036284669997</v>
      </c>
      <c r="L53" s="4">
        <f t="shared" si="7"/>
        <v>10214.477809120184</v>
      </c>
      <c r="M53" s="4">
        <f t="shared" si="8"/>
        <v>0</v>
      </c>
      <c r="N53" s="4">
        <f t="shared" si="9"/>
        <v>0</v>
      </c>
      <c r="O53" s="4">
        <f t="shared" si="10"/>
        <v>0</v>
      </c>
    </row>
    <row r="54" spans="1:15" x14ac:dyDescent="0.2">
      <c r="A54" s="2">
        <v>25</v>
      </c>
      <c r="B54" s="4">
        <f t="shared" si="0"/>
        <v>1453.4918938212334</v>
      </c>
      <c r="C54" s="4">
        <f t="shared" si="1"/>
        <v>706.82292854039918</v>
      </c>
      <c r="D54" s="4">
        <f>IF($A54&gt;$D$20,"",SUM(C$30:C54))</f>
        <v>18462.060208473769</v>
      </c>
      <c r="E54" s="4">
        <f t="shared" si="2"/>
        <v>746.66896528083419</v>
      </c>
      <c r="F54" s="4">
        <f>IF($A54&gt;$D$20,"",SUM(E$30:E54))</f>
        <v>17875.237137057062</v>
      </c>
      <c r="G54" s="4">
        <f t="shared" si="3"/>
        <v>193124.76286294297</v>
      </c>
      <c r="H54" s="4">
        <f t="shared" si="4"/>
        <v>36.507443806774404</v>
      </c>
      <c r="I54" s="4"/>
      <c r="J54" s="4">
        <f t="shared" si="5"/>
        <v>400</v>
      </c>
      <c r="K54" s="4">
        <f t="shared" si="6"/>
        <v>54.64745627879298</v>
      </c>
      <c r="L54" s="4">
        <f t="shared" si="7"/>
        <v>10669.125265398978</v>
      </c>
      <c r="M54" s="4">
        <f t="shared" si="8"/>
        <v>0</v>
      </c>
      <c r="N54" s="4">
        <f t="shared" si="9"/>
        <v>0</v>
      </c>
      <c r="O54" s="4">
        <f t="shared" si="10"/>
        <v>0</v>
      </c>
    </row>
    <row r="55" spans="1:15" x14ac:dyDescent="0.2">
      <c r="A55" s="2">
        <v>26</v>
      </c>
      <c r="B55" s="4">
        <f t="shared" si="0"/>
        <v>1453.4918938212334</v>
      </c>
      <c r="C55" s="4">
        <f t="shared" si="1"/>
        <v>704.10069793781281</v>
      </c>
      <c r="D55" s="4">
        <f>IF($A55&gt;$D$20,"",SUM(C$30:C55))</f>
        <v>19166.160906411584</v>
      </c>
      <c r="E55" s="4">
        <f t="shared" si="2"/>
        <v>749.39119588342055</v>
      </c>
      <c r="F55" s="4">
        <f>IF($A55&gt;$D$20,"",SUM(E$30:E55))</f>
        <v>18624.628332940483</v>
      </c>
      <c r="G55" s="4">
        <f t="shared" si="3"/>
        <v>192375.37166705955</v>
      </c>
      <c r="H55" s="4">
        <f t="shared" si="4"/>
        <v>38.098877195653245</v>
      </c>
      <c r="I55" s="4"/>
      <c r="J55" s="4">
        <f t="shared" si="5"/>
        <v>400</v>
      </c>
      <c r="K55" s="4">
        <f t="shared" si="6"/>
        <v>57.079820169884528</v>
      </c>
      <c r="L55" s="4">
        <f t="shared" si="7"/>
        <v>11126.205085568863</v>
      </c>
      <c r="M55" s="4">
        <f t="shared" si="8"/>
        <v>0</v>
      </c>
      <c r="N55" s="4">
        <f t="shared" si="9"/>
        <v>0</v>
      </c>
      <c r="O55" s="4">
        <f t="shared" si="10"/>
        <v>0</v>
      </c>
    </row>
    <row r="56" spans="1:15" x14ac:dyDescent="0.2">
      <c r="A56" s="2">
        <v>27</v>
      </c>
      <c r="B56" s="4">
        <f t="shared" si="0"/>
        <v>1453.4918938212334</v>
      </c>
      <c r="C56" s="4">
        <f t="shared" si="1"/>
        <v>701.36854253615456</v>
      </c>
      <c r="D56" s="4">
        <f>IF($A56&gt;$D$20,"",SUM(C$30:C56))</f>
        <v>19867.529448947738</v>
      </c>
      <c r="E56" s="4">
        <f t="shared" si="2"/>
        <v>752.1233512850788</v>
      </c>
      <c r="F56" s="4">
        <f>IF($A56&gt;$D$20,"",SUM(E$30:E56))</f>
        <v>19376.751684225561</v>
      </c>
      <c r="G56" s="4">
        <f t="shared" si="3"/>
        <v>191623.24831577446</v>
      </c>
      <c r="H56" s="4">
        <f t="shared" si="4"/>
        <v>39.696112685428943</v>
      </c>
      <c r="I56" s="4"/>
      <c r="J56" s="4">
        <f t="shared" si="5"/>
        <v>400</v>
      </c>
      <c r="K56" s="4">
        <f t="shared" si="6"/>
        <v>59.525197207793411</v>
      </c>
      <c r="L56" s="4">
        <f t="shared" si="7"/>
        <v>11585.730282776656</v>
      </c>
      <c r="M56" s="4">
        <f t="shared" si="8"/>
        <v>0</v>
      </c>
      <c r="N56" s="4">
        <f t="shared" si="9"/>
        <v>0</v>
      </c>
      <c r="O56" s="4">
        <f t="shared" si="10"/>
        <v>0</v>
      </c>
    </row>
    <row r="57" spans="1:15" x14ac:dyDescent="0.2">
      <c r="A57" s="2">
        <v>28</v>
      </c>
      <c r="B57" s="4">
        <f t="shared" si="0"/>
        <v>1453.4918938212334</v>
      </c>
      <c r="C57" s="4">
        <f t="shared" si="1"/>
        <v>698.62642615126094</v>
      </c>
      <c r="D57" s="4">
        <f>IF($A57&gt;$D$20,"",SUM(C$30:C57))</f>
        <v>20566.155875099001</v>
      </c>
      <c r="E57" s="4">
        <f t="shared" si="2"/>
        <v>754.86546766997242</v>
      </c>
      <c r="F57" s="4">
        <f>IF($A57&gt;$D$20,"",SUM(E$30:E57))</f>
        <v>20131.617151895534</v>
      </c>
      <c r="G57" s="4">
        <f t="shared" si="3"/>
        <v>190868.38284810449</v>
      </c>
      <c r="H57" s="4">
        <f t="shared" si="4"/>
        <v>41.299171429594708</v>
      </c>
      <c r="I57" s="4"/>
      <c r="J57" s="4">
        <f t="shared" si="5"/>
        <v>400</v>
      </c>
      <c r="K57" s="4">
        <f t="shared" si="6"/>
        <v>61.983657012855105</v>
      </c>
      <c r="L57" s="4">
        <f t="shared" si="7"/>
        <v>12047.713939789512</v>
      </c>
      <c r="M57" s="4">
        <f t="shared" si="8"/>
        <v>0</v>
      </c>
      <c r="N57" s="4">
        <f t="shared" si="9"/>
        <v>0</v>
      </c>
      <c r="O57" s="4">
        <f t="shared" si="10"/>
        <v>0</v>
      </c>
    </row>
    <row r="58" spans="1:15" x14ac:dyDescent="0.2">
      <c r="A58" s="2">
        <v>29</v>
      </c>
      <c r="B58" s="4">
        <f t="shared" si="0"/>
        <v>1453.4918938212334</v>
      </c>
      <c r="C58" s="4">
        <f t="shared" si="1"/>
        <v>695.8743124670475</v>
      </c>
      <c r="D58" s="4">
        <f>IF($A58&gt;$D$20,"",SUM(C$30:C58))</f>
        <v>21262.030187566048</v>
      </c>
      <c r="E58" s="4">
        <f t="shared" si="2"/>
        <v>757.61758135418586</v>
      </c>
      <c r="F58" s="4">
        <f>IF($A58&gt;$D$20,"",SUM(E$30:E58))</f>
        <v>20889.234733249719</v>
      </c>
      <c r="G58" s="4">
        <f t="shared" si="3"/>
        <v>190110.7652667503</v>
      </c>
      <c r="H58" s="4">
        <f t="shared" si="4"/>
        <v>42.908074658765145</v>
      </c>
      <c r="I58" s="4"/>
      <c r="J58" s="4">
        <f t="shared" si="5"/>
        <v>400</v>
      </c>
      <c r="K58" s="4">
        <f t="shared" si="6"/>
        <v>64.455269577873878</v>
      </c>
      <c r="L58" s="4">
        <f t="shared" si="7"/>
        <v>12512.169209367385</v>
      </c>
      <c r="M58" s="4">
        <f t="shared" si="8"/>
        <v>0</v>
      </c>
      <c r="N58" s="4">
        <f t="shared" si="9"/>
        <v>0</v>
      </c>
      <c r="O58" s="4">
        <f t="shared" si="10"/>
        <v>0</v>
      </c>
    </row>
    <row r="59" spans="1:15" x14ac:dyDescent="0.2">
      <c r="A59" s="2">
        <v>30</v>
      </c>
      <c r="B59" s="4">
        <f t="shared" si="0"/>
        <v>1453.4918938212334</v>
      </c>
      <c r="C59" s="4">
        <f t="shared" si="1"/>
        <v>693.11216503502703</v>
      </c>
      <c r="D59" s="4">
        <f>IF($A59&gt;$D$20,"",SUM(C$30:C59))</f>
        <v>21955.142352601077</v>
      </c>
      <c r="E59" s="4">
        <f t="shared" si="2"/>
        <v>760.37972878620633</v>
      </c>
      <c r="F59" s="4">
        <f>IF($A59&gt;$D$20,"",SUM(E$30:E59))</f>
        <v>21649.614462035926</v>
      </c>
      <c r="G59" s="4">
        <f t="shared" si="3"/>
        <v>189350.38553796409</v>
      </c>
      <c r="H59" s="4">
        <f t="shared" si="4"/>
        <v>44.522843680958545</v>
      </c>
      <c r="I59" s="4"/>
      <c r="J59" s="4">
        <f t="shared" si="5"/>
        <v>400</v>
      </c>
      <c r="K59" s="4">
        <f t="shared" si="6"/>
        <v>66.940105270115509</v>
      </c>
      <c r="L59" s="4">
        <f t="shared" si="7"/>
        <v>12979.109314637501</v>
      </c>
      <c r="M59" s="4">
        <f t="shared" si="8"/>
        <v>0</v>
      </c>
      <c r="N59" s="4">
        <f t="shared" si="9"/>
        <v>0</v>
      </c>
      <c r="O59" s="4">
        <f t="shared" si="10"/>
        <v>0</v>
      </c>
    </row>
    <row r="60" spans="1:15" x14ac:dyDescent="0.2">
      <c r="A60" s="2">
        <v>31</v>
      </c>
      <c r="B60" s="4">
        <f t="shared" si="0"/>
        <v>1453.4918938212334</v>
      </c>
      <c r="C60" s="4">
        <f t="shared" si="1"/>
        <v>690.33994727382731</v>
      </c>
      <c r="D60" s="4">
        <f>IF($A60&gt;$D$20,"",SUM(C$30:C60))</f>
        <v>22645.482299874904</v>
      </c>
      <c r="E60" s="4">
        <f t="shared" si="2"/>
        <v>763.15194654740606</v>
      </c>
      <c r="F60" s="4">
        <f>IF($A60&gt;$D$20,"",SUM(E$30:E60))</f>
        <v>22412.766408583331</v>
      </c>
      <c r="G60" s="4">
        <f t="shared" si="3"/>
        <v>188587.23359141668</v>
      </c>
      <c r="H60" s="4">
        <f t="shared" si="4"/>
        <v>46.143499881878711</v>
      </c>
      <c r="I60" s="4"/>
      <c r="J60" s="4">
        <f t="shared" si="5"/>
        <v>400</v>
      </c>
      <c r="K60" s="4">
        <f t="shared" si="6"/>
        <v>69.438234833310631</v>
      </c>
      <c r="L60" s="4">
        <f t="shared" si="7"/>
        <v>13448.547549470812</v>
      </c>
      <c r="M60" s="4">
        <f t="shared" si="8"/>
        <v>0</v>
      </c>
      <c r="N60" s="4">
        <f t="shared" si="9"/>
        <v>0</v>
      </c>
      <c r="O60" s="4">
        <f t="shared" si="10"/>
        <v>0</v>
      </c>
    </row>
    <row r="61" spans="1:15" x14ac:dyDescent="0.2">
      <c r="A61" s="2">
        <v>32</v>
      </c>
      <c r="B61" s="4">
        <f t="shared" si="0"/>
        <v>1453.4918938212334</v>
      </c>
      <c r="C61" s="4">
        <f t="shared" si="1"/>
        <v>687.55762246870654</v>
      </c>
      <c r="D61" s="4">
        <f>IF($A61&gt;$D$20,"",SUM(C$30:C61))</f>
        <v>23333.039922343611</v>
      </c>
      <c r="E61" s="4">
        <f t="shared" si="2"/>
        <v>765.93427135252682</v>
      </c>
      <c r="F61" s="4">
        <f>IF($A61&gt;$D$20,"",SUM(E$30:E61))</f>
        <v>23178.700679935857</v>
      </c>
      <c r="G61" s="4">
        <f t="shared" si="3"/>
        <v>187821.29932006414</v>
      </c>
      <c r="H61" s="4">
        <f t="shared" si="4"/>
        <v>47.770064725198154</v>
      </c>
      <c r="I61" s="4"/>
      <c r="J61" s="4">
        <f t="shared" si="5"/>
        <v>400</v>
      </c>
      <c r="K61" s="4">
        <f t="shared" si="6"/>
        <v>71.949729389668832</v>
      </c>
      <c r="L61" s="4">
        <f t="shared" si="7"/>
        <v>13920.497278860481</v>
      </c>
      <c r="M61" s="4">
        <f t="shared" si="8"/>
        <v>0</v>
      </c>
      <c r="N61" s="4">
        <f t="shared" si="9"/>
        <v>0</v>
      </c>
      <c r="O61" s="4">
        <f t="shared" si="10"/>
        <v>0</v>
      </c>
    </row>
    <row r="62" spans="1:15" x14ac:dyDescent="0.2">
      <c r="A62" s="2">
        <v>33</v>
      </c>
      <c r="B62" s="4">
        <f t="shared" si="0"/>
        <v>1453.4918938212334</v>
      </c>
      <c r="C62" s="4">
        <f t="shared" si="1"/>
        <v>684.76515377106705</v>
      </c>
      <c r="D62" s="4">
        <f>IF($A62&gt;$D$20,"",SUM(C$30:C62))</f>
        <v>24017.805076114677</v>
      </c>
      <c r="E62" s="4">
        <f t="shared" si="2"/>
        <v>768.72674005016631</v>
      </c>
      <c r="F62" s="4">
        <f>IF($A62&gt;$D$20,"",SUM(E$30:E62))</f>
        <v>23947.427419986023</v>
      </c>
      <c r="G62" s="4">
        <f t="shared" si="3"/>
        <v>187052.57258001398</v>
      </c>
      <c r="H62" s="4">
        <f t="shared" si="4"/>
        <v>49.402559752842194</v>
      </c>
      <c r="I62" s="4"/>
      <c r="J62" s="4">
        <f t="shared" si="5"/>
        <v>400</v>
      </c>
      <c r="K62" s="4">
        <f t="shared" si="6"/>
        <v>74.474660441903566</v>
      </c>
      <c r="L62" s="4">
        <f t="shared" si="7"/>
        <v>14394.971939302384</v>
      </c>
      <c r="M62" s="4">
        <f t="shared" si="8"/>
        <v>0</v>
      </c>
      <c r="N62" s="4">
        <f t="shared" si="9"/>
        <v>0</v>
      </c>
      <c r="O62" s="4">
        <f t="shared" si="10"/>
        <v>0</v>
      </c>
    </row>
    <row r="63" spans="1:15" x14ac:dyDescent="0.2">
      <c r="A63" s="2">
        <v>34</v>
      </c>
      <c r="B63" s="4">
        <f t="shared" si="0"/>
        <v>1453.4918938212334</v>
      </c>
      <c r="C63" s="4">
        <f t="shared" si="1"/>
        <v>681.96250419796752</v>
      </c>
      <c r="D63" s="4">
        <f>IF($A63&gt;$D$20,"",SUM(C$30:C63))</f>
        <v>24699.767580312644</v>
      </c>
      <c r="E63" s="4">
        <f t="shared" si="2"/>
        <v>771.52938962326584</v>
      </c>
      <c r="F63" s="4">
        <f>IF($A63&gt;$D$20,"",SUM(E$30:E63))</f>
        <v>24718.956809609288</v>
      </c>
      <c r="G63" s="4">
        <f t="shared" si="3"/>
        <v>186281.04319039072</v>
      </c>
      <c r="H63" s="4">
        <f t="shared" si="4"/>
        <v>51.041006585274431</v>
      </c>
      <c r="I63" s="4"/>
      <c r="J63" s="4">
        <f t="shared" si="5"/>
        <v>400</v>
      </c>
      <c r="K63" s="4">
        <f t="shared" si="6"/>
        <v>77.013099875267756</v>
      </c>
      <c r="L63" s="4">
        <f t="shared" si="7"/>
        <v>14871.985039177653</v>
      </c>
      <c r="M63" s="4">
        <f t="shared" si="8"/>
        <v>0</v>
      </c>
      <c r="N63" s="4">
        <f t="shared" si="9"/>
        <v>0</v>
      </c>
      <c r="O63" s="4">
        <f t="shared" si="10"/>
        <v>0</v>
      </c>
    </row>
    <row r="64" spans="1:15" x14ac:dyDescent="0.2">
      <c r="A64" s="2">
        <v>35</v>
      </c>
      <c r="B64" s="4">
        <f t="shared" si="0"/>
        <v>1453.4918938212334</v>
      </c>
      <c r="C64" s="4">
        <f t="shared" si="1"/>
        <v>679.1496366316328</v>
      </c>
      <c r="D64" s="4">
        <f>IF($A64&gt;$D$20,"",SUM(C$30:C64))</f>
        <v>25378.917216944275</v>
      </c>
      <c r="E64" s="4">
        <f t="shared" si="2"/>
        <v>774.34225718960056</v>
      </c>
      <c r="F64" s="4">
        <f>IF($A64&gt;$D$20,"",SUM(E$30:E64))</f>
        <v>25493.299066798889</v>
      </c>
      <c r="G64" s="4">
        <f t="shared" si="3"/>
        <v>185506.70093320112</v>
      </c>
      <c r="H64" s="4">
        <f t="shared" si="4"/>
        <v>52.685426921783005</v>
      </c>
      <c r="I64" s="4"/>
      <c r="J64" s="4">
        <f t="shared" si="5"/>
        <v>400</v>
      </c>
      <c r="K64" s="4">
        <f t="shared" si="6"/>
        <v>79.565119959600437</v>
      </c>
      <c r="L64" s="4">
        <f t="shared" si="7"/>
        <v>15351.550159137252</v>
      </c>
      <c r="M64" s="4">
        <f t="shared" si="8"/>
        <v>0</v>
      </c>
      <c r="N64" s="4">
        <f t="shared" si="9"/>
        <v>0</v>
      </c>
      <c r="O64" s="4">
        <f t="shared" si="10"/>
        <v>0</v>
      </c>
    </row>
    <row r="65" spans="1:15" x14ac:dyDescent="0.2">
      <c r="A65" s="2">
        <v>36</v>
      </c>
      <c r="B65" s="4">
        <f t="shared" si="0"/>
        <v>1453.4918938212334</v>
      </c>
      <c r="C65" s="4">
        <f t="shared" si="1"/>
        <v>676.32651381896233</v>
      </c>
      <c r="D65" s="4">
        <f>IF($A65&gt;$D$20,"",SUM(C$30:C65))</f>
        <v>26055.243730763239</v>
      </c>
      <c r="E65" s="4">
        <f t="shared" si="2"/>
        <v>777.16538000227104</v>
      </c>
      <c r="F65" s="4">
        <f>IF($A65&gt;$D$20,"",SUM(E$30:E65))</f>
        <v>26270.464446801161</v>
      </c>
      <c r="G65" s="4">
        <f t="shared" si="3"/>
        <v>184729.53555319886</v>
      </c>
      <c r="H65" s="4">
        <f t="shared" si="4"/>
        <v>54.335842540768681</v>
      </c>
      <c r="I65" s="4"/>
      <c r="J65" s="4">
        <f t="shared" si="5"/>
        <v>400</v>
      </c>
      <c r="K65" s="4">
        <f t="shared" si="6"/>
        <v>82.130793351384298</v>
      </c>
      <c r="L65" s="4">
        <f t="shared" si="7"/>
        <v>15833.680952488636</v>
      </c>
      <c r="M65" s="4">
        <f t="shared" si="8"/>
        <v>0</v>
      </c>
      <c r="N65" s="4">
        <f t="shared" si="9"/>
        <v>0</v>
      </c>
      <c r="O65" s="4">
        <f t="shared" si="10"/>
        <v>0</v>
      </c>
    </row>
    <row r="66" spans="1:15" x14ac:dyDescent="0.2">
      <c r="A66" s="2">
        <v>37</v>
      </c>
      <c r="B66" s="4">
        <f t="shared" si="0"/>
        <v>1453.4918938212334</v>
      </c>
      <c r="C66" s="4">
        <f t="shared" si="1"/>
        <v>673.49309837103749</v>
      </c>
      <c r="D66" s="4">
        <f>IF($A66&gt;$D$20,"",SUM(C$30:C66))</f>
        <v>26728.736829134275</v>
      </c>
      <c r="E66" s="4">
        <f t="shared" si="2"/>
        <v>779.99879545019587</v>
      </c>
      <c r="F66" s="4">
        <f>IF($A66&gt;$D$20,"",SUM(E$30:E66))</f>
        <v>27050.463242251357</v>
      </c>
      <c r="G66" s="4">
        <f t="shared" si="3"/>
        <v>183949.53675774866</v>
      </c>
      <c r="H66" s="4">
        <f t="shared" si="4"/>
        <v>55.992275300031793</v>
      </c>
      <c r="I66" s="4"/>
      <c r="J66" s="4">
        <f t="shared" si="5"/>
        <v>400</v>
      </c>
      <c r="K66" s="4">
        <f t="shared" si="6"/>
        <v>84.710193095814191</v>
      </c>
      <c r="L66" s="4">
        <f t="shared" si="7"/>
        <v>16318.39114558445</v>
      </c>
      <c r="M66" s="4">
        <f t="shared" si="8"/>
        <v>0</v>
      </c>
      <c r="N66" s="4">
        <f t="shared" si="9"/>
        <v>0</v>
      </c>
      <c r="O66" s="4">
        <f t="shared" si="10"/>
        <v>0</v>
      </c>
    </row>
    <row r="67" spans="1:15" x14ac:dyDescent="0.2">
      <c r="A67" s="2">
        <v>38</v>
      </c>
      <c r="B67" s="4">
        <f t="shared" si="0"/>
        <v>1453.4918938212334</v>
      </c>
      <c r="C67" s="4">
        <f t="shared" si="1"/>
        <v>670.64935276262531</v>
      </c>
      <c r="D67" s="4">
        <f>IF($A67&gt;$D$20,"",SUM(C$30:C67))</f>
        <v>27399.386181896902</v>
      </c>
      <c r="E67" s="4">
        <f t="shared" si="2"/>
        <v>782.84254105860805</v>
      </c>
      <c r="F67" s="4">
        <f>IF($A67&gt;$D$20,"",SUM(E$30:E67))</f>
        <v>27833.305783309967</v>
      </c>
      <c r="G67" s="4">
        <f t="shared" si="3"/>
        <v>183166.69421669006</v>
      </c>
      <c r="H67" s="4">
        <f t="shared" si="4"/>
        <v>57.654747137063168</v>
      </c>
      <c r="I67" s="4"/>
      <c r="J67" s="4">
        <f t="shared" si="5"/>
        <v>400</v>
      </c>
      <c r="K67" s="4">
        <f t="shared" si="6"/>
        <v>87.303392628876807</v>
      </c>
      <c r="L67" s="4">
        <f t="shared" si="7"/>
        <v>16805.694538213327</v>
      </c>
      <c r="M67" s="4">
        <f t="shared" si="8"/>
        <v>0</v>
      </c>
      <c r="N67" s="4">
        <f t="shared" si="9"/>
        <v>0</v>
      </c>
      <c r="O67" s="4">
        <f t="shared" si="10"/>
        <v>0</v>
      </c>
    </row>
    <row r="68" spans="1:15" x14ac:dyDescent="0.2">
      <c r="A68" s="2">
        <v>39</v>
      </c>
      <c r="B68" s="4">
        <f t="shared" si="0"/>
        <v>1453.4918938212334</v>
      </c>
      <c r="C68" s="4">
        <f t="shared" si="1"/>
        <v>667.79523933168241</v>
      </c>
      <c r="D68" s="4">
        <f>IF($A68&gt;$D$20,"",SUM(C$30:C68))</f>
        <v>28067.181421228583</v>
      </c>
      <c r="E68" s="4">
        <f t="shared" si="2"/>
        <v>785.69665448955095</v>
      </c>
      <c r="F68" s="4">
        <f>IF($A68&gt;$D$20,"",SUM(E$30:E68))</f>
        <v>28619.002437799518</v>
      </c>
      <c r="G68" s="4">
        <f t="shared" si="3"/>
        <v>182380.9975622005</v>
      </c>
      <c r="H68" s="4">
        <f t="shared" si="4"/>
        <v>59.323280069333805</v>
      </c>
      <c r="I68" s="4"/>
      <c r="J68" s="4">
        <f t="shared" si="5"/>
        <v>400</v>
      </c>
      <c r="K68" s="4">
        <f t="shared" si="6"/>
        <v>89.910465779441296</v>
      </c>
      <c r="L68" s="4">
        <f t="shared" si="7"/>
        <v>17295.605003992769</v>
      </c>
      <c r="M68" s="4">
        <f t="shared" si="8"/>
        <v>0</v>
      </c>
      <c r="N68" s="4">
        <f t="shared" si="9"/>
        <v>0</v>
      </c>
      <c r="O68" s="4">
        <f t="shared" si="10"/>
        <v>0</v>
      </c>
    </row>
    <row r="69" spans="1:15" x14ac:dyDescent="0.2">
      <c r="A69" s="2">
        <v>40</v>
      </c>
      <c r="B69" s="4">
        <f t="shared" si="0"/>
        <v>1453.4918938212334</v>
      </c>
      <c r="C69" s="4">
        <f t="shared" si="1"/>
        <v>664.93072027885592</v>
      </c>
      <c r="D69" s="4">
        <f>IF($A69&gt;$D$20,"",SUM(C$30:C69))</f>
        <v>28732.112141507438</v>
      </c>
      <c r="E69" s="4">
        <f t="shared" si="2"/>
        <v>788.56117354237745</v>
      </c>
      <c r="F69" s="4">
        <f>IF($A69&gt;$D$20,"",SUM(E$30:E69))</f>
        <v>29407.563611341895</v>
      </c>
      <c r="G69" s="4">
        <f t="shared" si="3"/>
        <v>181592.43638865813</v>
      </c>
      <c r="H69" s="4">
        <f t="shared" si="4"/>
        <v>60.997896194586588</v>
      </c>
      <c r="I69" s="4"/>
      <c r="J69" s="4">
        <f t="shared" si="5"/>
        <v>400</v>
      </c>
      <c r="K69" s="4">
        <f t="shared" si="6"/>
        <v>92.531486771361301</v>
      </c>
      <c r="L69" s="4">
        <f t="shared" si="7"/>
        <v>17788.136490764129</v>
      </c>
      <c r="M69" s="4">
        <f t="shared" si="8"/>
        <v>0</v>
      </c>
      <c r="N69" s="4">
        <f t="shared" si="9"/>
        <v>0</v>
      </c>
      <c r="O69" s="4">
        <f t="shared" si="10"/>
        <v>0</v>
      </c>
    </row>
    <row r="70" spans="1:15" x14ac:dyDescent="0.2">
      <c r="A70" s="2">
        <v>41</v>
      </c>
      <c r="B70" s="4">
        <f t="shared" si="0"/>
        <v>1453.4918938212334</v>
      </c>
      <c r="C70" s="4">
        <f t="shared" si="1"/>
        <v>662.05575766698269</v>
      </c>
      <c r="D70" s="4">
        <f>IF($A70&gt;$D$20,"",SUM(C$30:C70))</f>
        <v>29394.167899174419</v>
      </c>
      <c r="E70" s="4">
        <f t="shared" si="2"/>
        <v>791.43613615425068</v>
      </c>
      <c r="F70" s="4">
        <f>IF($A70&gt;$D$20,"",SUM(E$30:E70))</f>
        <v>30198.999747496146</v>
      </c>
      <c r="G70" s="4">
        <f t="shared" si="3"/>
        <v>180801.00025250387</v>
      </c>
      <c r="H70" s="4">
        <f t="shared" si="4"/>
        <v>62.678617691129375</v>
      </c>
      <c r="I70" s="4"/>
      <c r="J70" s="4">
        <f t="shared" si="5"/>
        <v>400</v>
      </c>
      <c r="K70" s="4">
        <f t="shared" si="6"/>
        <v>95.16653022558809</v>
      </c>
      <c r="L70" s="4">
        <f t="shared" si="7"/>
        <v>18283.303020989719</v>
      </c>
      <c r="M70" s="4">
        <f t="shared" si="8"/>
        <v>0</v>
      </c>
      <c r="N70" s="4">
        <f t="shared" si="9"/>
        <v>0</v>
      </c>
      <c r="O70" s="4">
        <f t="shared" si="10"/>
        <v>0</v>
      </c>
    </row>
    <row r="71" spans="1:15" x14ac:dyDescent="0.2">
      <c r="A71" s="2">
        <v>42</v>
      </c>
      <c r="B71" s="4">
        <f t="shared" si="0"/>
        <v>1453.4918938212334</v>
      </c>
      <c r="C71" s="4">
        <f t="shared" si="1"/>
        <v>659.17031342058692</v>
      </c>
      <c r="D71" s="4">
        <f>IF($A71&gt;$D$20,"",SUM(C$30:C71))</f>
        <v>30053.338212595005</v>
      </c>
      <c r="E71" s="4">
        <f t="shared" si="2"/>
        <v>794.32158040064644</v>
      </c>
      <c r="F71" s="4">
        <f>IF($A71&gt;$D$20,"",SUM(E$30:E71))</f>
        <v>30993.321327896792</v>
      </c>
      <c r="G71" s="4">
        <f t="shared" si="3"/>
        <v>180006.67867210324</v>
      </c>
      <c r="H71" s="4">
        <f t="shared" si="4"/>
        <v>64.365466818128311</v>
      </c>
      <c r="I71" s="4"/>
      <c r="J71" s="4">
        <f t="shared" si="5"/>
        <v>400</v>
      </c>
      <c r="K71" s="4">
        <f t="shared" si="6"/>
        <v>97.81567116229499</v>
      </c>
      <c r="L71" s="4">
        <f t="shared" si="7"/>
        <v>18781.118692152013</v>
      </c>
      <c r="M71" s="4">
        <f t="shared" si="8"/>
        <v>0</v>
      </c>
      <c r="N71" s="4">
        <f t="shared" si="9"/>
        <v>0</v>
      </c>
      <c r="O71" s="4">
        <f t="shared" si="10"/>
        <v>0</v>
      </c>
    </row>
    <row r="72" spans="1:15" x14ac:dyDescent="0.2">
      <c r="A72" s="2">
        <v>43</v>
      </c>
      <c r="B72" s="4">
        <f t="shared" si="0"/>
        <v>1453.4918938212334</v>
      </c>
      <c r="C72" s="4">
        <f t="shared" si="1"/>
        <v>656.27434932537631</v>
      </c>
      <c r="D72" s="4">
        <f>IF($A72&gt;$D$20,"",SUM(C$30:C72))</f>
        <v>30709.612561920381</v>
      </c>
      <c r="E72" s="4">
        <f t="shared" si="2"/>
        <v>797.21754449585706</v>
      </c>
      <c r="F72" s="4">
        <f>IF($A72&gt;$D$20,"",SUM(E$30:E72))</f>
        <v>31790.538872392648</v>
      </c>
      <c r="G72" s="4">
        <f t="shared" si="3"/>
        <v>179209.46112760738</v>
      </c>
      <c r="H72" s="4">
        <f t="shared" si="4"/>
        <v>66.058465915902616</v>
      </c>
      <c r="I72" s="4"/>
      <c r="J72" s="4">
        <f t="shared" si="5"/>
        <v>400</v>
      </c>
      <c r="K72" s="4">
        <f t="shared" si="6"/>
        <v>100.47898500301326</v>
      </c>
      <c r="L72" s="4">
        <f t="shared" si="7"/>
        <v>19281.597677155027</v>
      </c>
      <c r="M72" s="4">
        <f t="shared" si="8"/>
        <v>0</v>
      </c>
      <c r="N72" s="4">
        <f t="shared" si="9"/>
        <v>0</v>
      </c>
      <c r="O72" s="4">
        <f t="shared" si="10"/>
        <v>0</v>
      </c>
    </row>
    <row r="73" spans="1:15" x14ac:dyDescent="0.2">
      <c r="A73" s="2">
        <v>44</v>
      </c>
      <c r="B73" s="4">
        <f t="shared" si="0"/>
        <v>1453.4918938212334</v>
      </c>
      <c r="C73" s="4">
        <f t="shared" si="1"/>
        <v>653.36782702773519</v>
      </c>
      <c r="D73" s="4">
        <f>IF($A73&gt;$D$20,"",SUM(C$30:C73))</f>
        <v>31362.980388948115</v>
      </c>
      <c r="E73" s="4">
        <f t="shared" si="2"/>
        <v>800.12406679349817</v>
      </c>
      <c r="F73" s="4">
        <f>IF($A73&gt;$D$20,"",SUM(E$30:E73))</f>
        <v>32590.662939186146</v>
      </c>
      <c r="G73" s="4">
        <f t="shared" si="3"/>
        <v>178409.33706081388</v>
      </c>
      <c r="H73" s="4">
        <f t="shared" si="4"/>
        <v>67.757637406220965</v>
      </c>
      <c r="I73" s="4"/>
      <c r="J73" s="4">
        <f t="shared" si="5"/>
        <v>400</v>
      </c>
      <c r="K73" s="4">
        <f t="shared" si="6"/>
        <v>103.15654757277939</v>
      </c>
      <c r="L73" s="4">
        <f t="shared" si="7"/>
        <v>19784.754224727807</v>
      </c>
      <c r="M73" s="4">
        <f t="shared" si="8"/>
        <v>0</v>
      </c>
      <c r="N73" s="4">
        <f t="shared" si="9"/>
        <v>0</v>
      </c>
      <c r="O73" s="4">
        <f t="shared" si="10"/>
        <v>0</v>
      </c>
    </row>
    <row r="74" spans="1:15" x14ac:dyDescent="0.2">
      <c r="A74" s="2">
        <v>45</v>
      </c>
      <c r="B74" s="4">
        <f t="shared" si="0"/>
        <v>1453.4918938212334</v>
      </c>
      <c r="C74" s="4">
        <f t="shared" si="1"/>
        <v>650.4507080342172</v>
      </c>
      <c r="D74" s="4">
        <f>IF($A74&gt;$D$20,"",SUM(C$30:C74))</f>
        <v>32013.431096982331</v>
      </c>
      <c r="E74" s="4">
        <f t="shared" si="2"/>
        <v>803.04118578701616</v>
      </c>
      <c r="F74" s="4">
        <f>IF($A74&gt;$D$20,"",SUM(E$30:E74))</f>
        <v>33393.704124973163</v>
      </c>
      <c r="G74" s="4">
        <f t="shared" si="3"/>
        <v>177606.29587502687</v>
      </c>
      <c r="H74" s="4">
        <f t="shared" si="4"/>
        <v>69.463003792597874</v>
      </c>
      <c r="I74" s="4"/>
      <c r="J74" s="4">
        <f t="shared" si="5"/>
        <v>400</v>
      </c>
      <c r="K74" s="4">
        <f t="shared" si="6"/>
        <v>105.84843510229376</v>
      </c>
      <c r="L74" s="4">
        <f t="shared" si="7"/>
        <v>20290.6026598301</v>
      </c>
      <c r="M74" s="4">
        <f t="shared" si="8"/>
        <v>0</v>
      </c>
      <c r="N74" s="4">
        <f t="shared" si="9"/>
        <v>0</v>
      </c>
      <c r="O74" s="4">
        <f t="shared" si="10"/>
        <v>0</v>
      </c>
    </row>
    <row r="75" spans="1:15" x14ac:dyDescent="0.2">
      <c r="A75" s="2">
        <v>46</v>
      </c>
      <c r="B75" s="4">
        <f t="shared" si="0"/>
        <v>1453.4918938212334</v>
      </c>
      <c r="C75" s="4">
        <f t="shared" si="1"/>
        <v>647.52295371103537</v>
      </c>
      <c r="D75" s="4">
        <f>IF($A75&gt;$D$20,"",SUM(C$30:C75))</f>
        <v>32660.954050693366</v>
      </c>
      <c r="E75" s="4">
        <f t="shared" si="2"/>
        <v>805.96894011019799</v>
      </c>
      <c r="F75" s="4">
        <f>IF($A75&gt;$D$20,"",SUM(E$30:E75))</f>
        <v>34199.673065083363</v>
      </c>
      <c r="G75" s="4">
        <f t="shared" si="3"/>
        <v>176800.32693491667</v>
      </c>
      <c r="H75" s="4">
        <f t="shared" si="4"/>
        <v>71.174587660591783</v>
      </c>
      <c r="I75" s="4"/>
      <c r="J75" s="4">
        <f t="shared" si="5"/>
        <v>400</v>
      </c>
      <c r="K75" s="4">
        <f t="shared" si="6"/>
        <v>108.55472423009103</v>
      </c>
      <c r="L75" s="4">
        <f t="shared" si="7"/>
        <v>20799.157384060192</v>
      </c>
      <c r="M75" s="4">
        <f t="shared" si="8"/>
        <v>0</v>
      </c>
      <c r="N75" s="4">
        <f t="shared" si="9"/>
        <v>0</v>
      </c>
      <c r="O75" s="4">
        <f t="shared" si="10"/>
        <v>0</v>
      </c>
    </row>
    <row r="76" spans="1:15" x14ac:dyDescent="0.2">
      <c r="A76" s="2">
        <v>47</v>
      </c>
      <c r="B76" s="4">
        <f t="shared" si="0"/>
        <v>1453.4918938212334</v>
      </c>
      <c r="C76" s="4">
        <f t="shared" si="1"/>
        <v>644.58452528355031</v>
      </c>
      <c r="D76" s="4">
        <f>IF($A76&gt;$D$20,"",SUM(C$30:C76))</f>
        <v>33305.53857597692</v>
      </c>
      <c r="E76" s="4">
        <f t="shared" si="2"/>
        <v>808.90736853768306</v>
      </c>
      <c r="F76" s="4">
        <f>IF($A76&gt;$D$20,"",SUM(E$30:E76))</f>
        <v>35008.580433621049</v>
      </c>
      <c r="G76" s="4">
        <f t="shared" si="3"/>
        <v>175991.41956637899</v>
      </c>
      <c r="H76" s="4">
        <f t="shared" si="4"/>
        <v>72.892411678104281</v>
      </c>
      <c r="I76" s="4"/>
      <c r="J76" s="4">
        <f t="shared" si="5"/>
        <v>400</v>
      </c>
      <c r="K76" s="4">
        <f t="shared" si="6"/>
        <v>111.27549200472203</v>
      </c>
      <c r="L76" s="4">
        <f t="shared" si="7"/>
        <v>21310.432876064915</v>
      </c>
      <c r="M76" s="4">
        <f t="shared" si="8"/>
        <v>0</v>
      </c>
      <c r="N76" s="4">
        <f t="shared" si="9"/>
        <v>0</v>
      </c>
      <c r="O76" s="4">
        <f t="shared" si="10"/>
        <v>0</v>
      </c>
    </row>
    <row r="77" spans="1:15" x14ac:dyDescent="0.2">
      <c r="A77" s="2">
        <v>48</v>
      </c>
      <c r="B77" s="4">
        <f t="shared" si="0"/>
        <v>1453.4918938212334</v>
      </c>
      <c r="C77" s="4">
        <f t="shared" si="1"/>
        <v>641.63538383575667</v>
      </c>
      <c r="D77" s="4">
        <f>IF($A77&gt;$D$20,"",SUM(C$30:C77))</f>
        <v>33947.173959812673</v>
      </c>
      <c r="E77" s="4">
        <f t="shared" si="2"/>
        <v>811.85650998547669</v>
      </c>
      <c r="F77" s="4">
        <f>IF($A77&gt;$D$20,"",SUM(E$30:E77))</f>
        <v>35820.436943606524</v>
      </c>
      <c r="G77" s="4">
        <f t="shared" si="3"/>
        <v>175179.5630563935</v>
      </c>
      <c r="H77" s="4">
        <f t="shared" si="4"/>
        <v>74.616498595680696</v>
      </c>
      <c r="I77" s="4"/>
      <c r="J77" s="4">
        <f t="shared" si="5"/>
        <v>400</v>
      </c>
      <c r="K77" s="4">
        <f t="shared" si="6"/>
        <v>114.01081588694728</v>
      </c>
      <c r="L77" s="4">
        <f t="shared" si="7"/>
        <v>21824.443691951863</v>
      </c>
      <c r="M77" s="4">
        <f t="shared" si="8"/>
        <v>0</v>
      </c>
      <c r="N77" s="4">
        <f t="shared" si="9"/>
        <v>0</v>
      </c>
      <c r="O77" s="4">
        <f t="shared" si="10"/>
        <v>0</v>
      </c>
    </row>
    <row r="78" spans="1:15" x14ac:dyDescent="0.2">
      <c r="A78" s="2">
        <v>49</v>
      </c>
      <c r="B78" s="4">
        <f t="shared" si="0"/>
        <v>1453.4918938212334</v>
      </c>
      <c r="C78" s="4">
        <f t="shared" si="1"/>
        <v>638.67549030976784</v>
      </c>
      <c r="D78" s="4">
        <f>IF($A78&gt;$D$20,"",SUM(C$30:C78))</f>
        <v>34585.849450122441</v>
      </c>
      <c r="E78" s="4">
        <f t="shared" si="2"/>
        <v>814.81640351146552</v>
      </c>
      <c r="F78" s="4">
        <f>IF($A78&gt;$D$20,"",SUM(E$30:E78))</f>
        <v>36635.253347117992</v>
      </c>
      <c r="G78" s="4">
        <f t="shared" si="3"/>
        <v>174364.74665288202</v>
      </c>
      <c r="H78" s="4">
        <f t="shared" si="4"/>
        <v>76.346871246810906</v>
      </c>
      <c r="I78" s="4"/>
      <c r="J78" s="4">
        <f t="shared" si="5"/>
        <v>400</v>
      </c>
      <c r="K78" s="4">
        <f t="shared" si="6"/>
        <v>116.76077375194247</v>
      </c>
      <c r="L78" s="4">
        <f t="shared" si="7"/>
        <v>22341.204465703806</v>
      </c>
      <c r="M78" s="4">
        <f t="shared" si="8"/>
        <v>0</v>
      </c>
      <c r="N78" s="4">
        <f t="shared" si="9"/>
        <v>0</v>
      </c>
      <c r="O78" s="4">
        <f t="shared" si="10"/>
        <v>0</v>
      </c>
    </row>
    <row r="79" spans="1:15" x14ac:dyDescent="0.2">
      <c r="A79" s="2">
        <v>50</v>
      </c>
      <c r="B79" s="4">
        <f t="shared" si="0"/>
        <v>1453.4918938212334</v>
      </c>
      <c r="C79" s="4">
        <f t="shared" si="1"/>
        <v>635.70480550529896</v>
      </c>
      <c r="D79" s="4">
        <f>IF($A79&gt;$D$20,"",SUM(C$30:C79))</f>
        <v>35221.554255627743</v>
      </c>
      <c r="E79" s="4">
        <f t="shared" si="2"/>
        <v>817.7870883159344</v>
      </c>
      <c r="F79" s="4">
        <f>IF($A79&gt;$D$20,"",SUM(E$30:E79))</f>
        <v>37453.040435433926</v>
      </c>
      <c r="G79" s="4">
        <f t="shared" si="3"/>
        <v>173546.95956456609</v>
      </c>
      <c r="H79" s="4">
        <f t="shared" si="4"/>
        <v>78.083552548231637</v>
      </c>
      <c r="I79" s="4"/>
      <c r="J79" s="4">
        <f t="shared" si="5"/>
        <v>400</v>
      </c>
      <c r="K79" s="4">
        <f t="shared" si="6"/>
        <v>119.52544389151535</v>
      </c>
      <c r="L79" s="4">
        <f t="shared" si="7"/>
        <v>22860.72990959532</v>
      </c>
      <c r="M79" s="4">
        <f t="shared" si="8"/>
        <v>0</v>
      </c>
      <c r="N79" s="4">
        <f t="shared" si="9"/>
        <v>0</v>
      </c>
      <c r="O79" s="4">
        <f t="shared" si="10"/>
        <v>0</v>
      </c>
    </row>
    <row r="80" spans="1:15" x14ac:dyDescent="0.2">
      <c r="A80" s="2">
        <v>51</v>
      </c>
      <c r="B80" s="4">
        <f t="shared" si="0"/>
        <v>1453.4918938212334</v>
      </c>
      <c r="C80" s="4">
        <f t="shared" si="1"/>
        <v>632.72329007914709</v>
      </c>
      <c r="D80" s="4">
        <f>IF($A80&gt;$D$20,"",SUM(C$30:C80))</f>
        <v>35854.277545706893</v>
      </c>
      <c r="E80" s="4">
        <f t="shared" si="2"/>
        <v>820.76860374208627</v>
      </c>
      <c r="F80" s="4">
        <f>IF($A80&gt;$D$20,"",SUM(E$30:E80))</f>
        <v>38273.809039176012</v>
      </c>
      <c r="G80" s="4">
        <f t="shared" si="3"/>
        <v>172726.19096082399</v>
      </c>
      <c r="H80" s="4">
        <f t="shared" si="4"/>
        <v>79.826565500230231</v>
      </c>
      <c r="I80" s="4"/>
      <c r="J80" s="4">
        <f t="shared" si="5"/>
        <v>400</v>
      </c>
      <c r="K80" s="4">
        <f t="shared" si="6"/>
        <v>122.30490501633496</v>
      </c>
      <c r="L80" s="4">
        <f t="shared" si="7"/>
        <v>23383.034814611656</v>
      </c>
      <c r="M80" s="4">
        <f t="shared" si="8"/>
        <v>0</v>
      </c>
      <c r="N80" s="4">
        <f t="shared" si="9"/>
        <v>0</v>
      </c>
      <c r="O80" s="4">
        <f t="shared" si="10"/>
        <v>0</v>
      </c>
    </row>
    <row r="81" spans="1:15" x14ac:dyDescent="0.2">
      <c r="A81" s="2">
        <v>52</v>
      </c>
      <c r="B81" s="4">
        <f t="shared" si="0"/>
        <v>1453.4918938212334</v>
      </c>
      <c r="C81" s="4">
        <f t="shared" si="1"/>
        <v>629.73090454467069</v>
      </c>
      <c r="D81" s="4">
        <f>IF($A81&gt;$D$20,"",SUM(C$30:C81))</f>
        <v>36484.00845025156</v>
      </c>
      <c r="E81" s="4">
        <f t="shared" si="2"/>
        <v>823.76098927656267</v>
      </c>
      <c r="F81" s="4">
        <f>IF($A81&gt;$D$20,"",SUM(E$30:E81))</f>
        <v>39097.570028452574</v>
      </c>
      <c r="G81" s="4">
        <f t="shared" si="3"/>
        <v>171902.42997154742</v>
      </c>
      <c r="H81" s="4">
        <f t="shared" si="4"/>
        <v>81.575933186949896</v>
      </c>
      <c r="I81" s="4"/>
      <c r="J81" s="4">
        <f t="shared" si="5"/>
        <v>400</v>
      </c>
      <c r="K81" s="4">
        <f t="shared" si="6"/>
        <v>125.09923625817235</v>
      </c>
      <c r="L81" s="4">
        <f t="shared" si="7"/>
        <v>23908.134050869827</v>
      </c>
      <c r="M81" s="4">
        <f t="shared" si="8"/>
        <v>0</v>
      </c>
      <c r="N81" s="4">
        <f t="shared" si="9"/>
        <v>0</v>
      </c>
      <c r="O81" s="4">
        <f t="shared" si="10"/>
        <v>0</v>
      </c>
    </row>
    <row r="82" spans="1:15" x14ac:dyDescent="0.2">
      <c r="A82" s="2">
        <v>53</v>
      </c>
      <c r="B82" s="4">
        <f t="shared" si="0"/>
        <v>1453.4918938212334</v>
      </c>
      <c r="C82" s="4">
        <f t="shared" si="1"/>
        <v>626.7276092712666</v>
      </c>
      <c r="D82" s="4">
        <f>IF($A82&gt;$D$20,"",SUM(C$30:C82))</f>
        <v>37110.736059522824</v>
      </c>
      <c r="E82" s="4">
        <f t="shared" si="2"/>
        <v>826.76428454996676</v>
      </c>
      <c r="F82" s="4">
        <f>IF($A82&gt;$D$20,"",SUM(E$30:E82))</f>
        <v>39924.334313002539</v>
      </c>
      <c r="G82" s="4">
        <f t="shared" si="3"/>
        <v>171075.66568699744</v>
      </c>
      <c r="H82" s="4">
        <f t="shared" si="4"/>
        <v>83.331678776694162</v>
      </c>
      <c r="I82" s="4"/>
      <c r="J82" s="4">
        <f t="shared" si="5"/>
        <v>400</v>
      </c>
      <c r="K82" s="4">
        <f t="shared" si="6"/>
        <v>127.90851717215357</v>
      </c>
      <c r="L82" s="4">
        <f t="shared" si="7"/>
        <v>24436.042568041979</v>
      </c>
      <c r="M82" s="4">
        <f t="shared" si="8"/>
        <v>0</v>
      </c>
      <c r="N82" s="4">
        <f t="shared" si="9"/>
        <v>0</v>
      </c>
      <c r="O82" s="4">
        <f t="shared" si="10"/>
        <v>0</v>
      </c>
    </row>
    <row r="83" spans="1:15" x14ac:dyDescent="0.2">
      <c r="A83" s="2">
        <v>54</v>
      </c>
      <c r="B83" s="4">
        <f t="shared" si="0"/>
        <v>1453.4918938212334</v>
      </c>
      <c r="C83" s="4">
        <f t="shared" si="1"/>
        <v>623.71336448384477</v>
      </c>
      <c r="D83" s="4">
        <f>IF($A83&gt;$D$20,"",SUM(C$30:C83))</f>
        <v>37734.449424006671</v>
      </c>
      <c r="E83" s="4">
        <f t="shared" si="2"/>
        <v>829.77852933738859</v>
      </c>
      <c r="F83" s="4">
        <f>IF($A83&gt;$D$20,"",SUM(E$30:E83))</f>
        <v>40754.112842339928</v>
      </c>
      <c r="G83" s="4">
        <f t="shared" si="3"/>
        <v>170245.88715766006</v>
      </c>
      <c r="H83" s="4">
        <f t="shared" si="4"/>
        <v>85.093825522234056</v>
      </c>
      <c r="I83" s="4"/>
      <c r="J83" s="4">
        <f t="shared" si="5"/>
        <v>400</v>
      </c>
      <c r="K83" s="4">
        <f t="shared" si="6"/>
        <v>130.73282773902457</v>
      </c>
      <c r="L83" s="4">
        <f t="shared" si="7"/>
        <v>24966.775395781005</v>
      </c>
      <c r="M83" s="4">
        <f t="shared" si="8"/>
        <v>0</v>
      </c>
      <c r="N83" s="4">
        <f t="shared" si="9"/>
        <v>0</v>
      </c>
      <c r="O83" s="4">
        <f t="shared" si="10"/>
        <v>0</v>
      </c>
    </row>
    <row r="84" spans="1:15" x14ac:dyDescent="0.2">
      <c r="A84" s="2">
        <v>55</v>
      </c>
      <c r="B84" s="4">
        <f t="shared" si="0"/>
        <v>1453.4918938212334</v>
      </c>
      <c r="C84" s="4">
        <f t="shared" si="1"/>
        <v>620.68813026230225</v>
      </c>
      <c r="D84" s="4">
        <f>IF($A84&gt;$D$20,"",SUM(C$30:C84))</f>
        <v>38355.137554268971</v>
      </c>
      <c r="E84" s="4">
        <f t="shared" si="2"/>
        <v>832.80376355893111</v>
      </c>
      <c r="F84" s="4">
        <f>IF($A84&gt;$D$20,"",SUM(E$30:E84))</f>
        <v>41586.916605898856</v>
      </c>
      <c r="G84" s="4">
        <f t="shared" si="3"/>
        <v>169413.08339410112</v>
      </c>
      <c r="H84" s="4">
        <f t="shared" si="4"/>
        <v>86.862396761117225</v>
      </c>
      <c r="I84" s="4"/>
      <c r="J84" s="4">
        <f t="shared" si="5"/>
        <v>400</v>
      </c>
      <c r="K84" s="4">
        <f t="shared" si="6"/>
        <v>133.57224836742839</v>
      </c>
      <c r="L84" s="4">
        <f t="shared" si="7"/>
        <v>25500.347644148434</v>
      </c>
      <c r="M84" s="4">
        <f t="shared" si="8"/>
        <v>0</v>
      </c>
      <c r="N84" s="4">
        <f t="shared" si="9"/>
        <v>0</v>
      </c>
      <c r="O84" s="4">
        <f t="shared" si="10"/>
        <v>0</v>
      </c>
    </row>
    <row r="85" spans="1:15" x14ac:dyDescent="0.2">
      <c r="A85" s="2">
        <v>56</v>
      </c>
      <c r="B85" s="4">
        <f t="shared" si="0"/>
        <v>1453.4918938212334</v>
      </c>
      <c r="C85" s="4">
        <f t="shared" si="1"/>
        <v>617.65186654099364</v>
      </c>
      <c r="D85" s="4">
        <f>IF($A85&gt;$D$20,"",SUM(C$30:C85))</f>
        <v>38972.789420809968</v>
      </c>
      <c r="E85" s="4">
        <f t="shared" si="2"/>
        <v>835.84002728023972</v>
      </c>
      <c r="F85" s="4">
        <f>IF($A85&gt;$D$20,"",SUM(E$30:E85))</f>
        <v>42422.756633179095</v>
      </c>
      <c r="G85" s="4">
        <f t="shared" si="3"/>
        <v>168577.24336682088</v>
      </c>
      <c r="H85" s="4">
        <f t="shared" si="4"/>
        <v>88.637415915975339</v>
      </c>
      <c r="I85" s="4"/>
      <c r="J85" s="4">
        <f t="shared" si="5"/>
        <v>400</v>
      </c>
      <c r="K85" s="4">
        <f t="shared" si="6"/>
        <v>136.42685989619412</v>
      </c>
      <c r="L85" s="4">
        <f t="shared" si="7"/>
        <v>26036.774504044628</v>
      </c>
      <c r="M85" s="4">
        <f t="shared" si="8"/>
        <v>0</v>
      </c>
      <c r="N85" s="4">
        <f t="shared" si="9"/>
        <v>0</v>
      </c>
      <c r="O85" s="4">
        <f t="shared" si="10"/>
        <v>0</v>
      </c>
    </row>
    <row r="86" spans="1:15" x14ac:dyDescent="0.2">
      <c r="A86" s="2">
        <v>57</v>
      </c>
      <c r="B86" s="4">
        <f t="shared" si="0"/>
        <v>1453.4918938212334</v>
      </c>
      <c r="C86" s="4">
        <f t="shared" si="1"/>
        <v>614.60453310820105</v>
      </c>
      <c r="D86" s="4">
        <f>IF($A86&gt;$D$20,"",SUM(C$30:C86))</f>
        <v>39587.393953918167</v>
      </c>
      <c r="E86" s="4">
        <f t="shared" si="2"/>
        <v>838.88736071303231</v>
      </c>
      <c r="F86" s="4">
        <f>IF($A86&gt;$D$20,"",SUM(E$30:E86))</f>
        <v>43261.643993892125</v>
      </c>
      <c r="G86" s="4">
        <f t="shared" si="3"/>
        <v>167738.35600610785</v>
      </c>
      <c r="H86" s="4">
        <f t="shared" si="4"/>
        <v>90.418906494835937</v>
      </c>
      <c r="I86" s="4"/>
      <c r="J86" s="4">
        <f t="shared" si="5"/>
        <v>400</v>
      </c>
      <c r="K86" s="4">
        <f t="shared" si="6"/>
        <v>139.29674359663875</v>
      </c>
      <c r="L86" s="4">
        <f t="shared" si="7"/>
        <v>26576.071247641266</v>
      </c>
      <c r="M86" s="4">
        <f t="shared" si="8"/>
        <v>0</v>
      </c>
      <c r="N86" s="4">
        <f t="shared" si="9"/>
        <v>0</v>
      </c>
      <c r="O86" s="4">
        <f t="shared" si="10"/>
        <v>0</v>
      </c>
    </row>
    <row r="87" spans="1:15" x14ac:dyDescent="0.2">
      <c r="A87" s="2">
        <v>58</v>
      </c>
      <c r="B87" s="4">
        <f t="shared" si="0"/>
        <v>1453.4918938212334</v>
      </c>
      <c r="C87" s="4">
        <f t="shared" si="1"/>
        <v>611.54608960560142</v>
      </c>
      <c r="D87" s="4">
        <f>IF($A87&gt;$D$20,"",SUM(C$30:C87))</f>
        <v>40198.940043523769</v>
      </c>
      <c r="E87" s="4">
        <f t="shared" si="2"/>
        <v>841.94580421563194</v>
      </c>
      <c r="F87" s="4">
        <f>IF($A87&gt;$D$20,"",SUM(E$30:E87))</f>
        <v>44103.589798107758</v>
      </c>
      <c r="G87" s="4">
        <f t="shared" si="3"/>
        <v>166896.41020189223</v>
      </c>
      <c r="H87" s="4">
        <f t="shared" si="4"/>
        <v>92.206892091431655</v>
      </c>
      <c r="I87" s="4"/>
      <c r="J87" s="4">
        <f t="shared" si="5"/>
        <v>400</v>
      </c>
      <c r="K87" s="4">
        <f t="shared" si="6"/>
        <v>142.18198117488078</v>
      </c>
      <c r="L87" s="4">
        <f t="shared" si="7"/>
        <v>27118.253228816146</v>
      </c>
      <c r="M87" s="4">
        <f t="shared" si="8"/>
        <v>0</v>
      </c>
      <c r="N87" s="4">
        <f t="shared" si="9"/>
        <v>0</v>
      </c>
      <c r="O87" s="4">
        <f t="shared" si="10"/>
        <v>0</v>
      </c>
    </row>
    <row r="88" spans="1:15" x14ac:dyDescent="0.2">
      <c r="A88" s="2">
        <v>59</v>
      </c>
      <c r="B88" s="4">
        <f t="shared" si="0"/>
        <v>1453.4918938212334</v>
      </c>
      <c r="C88" s="4">
        <f t="shared" si="1"/>
        <v>608.47649552773203</v>
      </c>
      <c r="D88" s="4">
        <f>IF($A88&gt;$D$20,"",SUM(C$30:C88))</f>
        <v>40807.416539051505</v>
      </c>
      <c r="E88" s="4">
        <f t="shared" si="2"/>
        <v>845.01539829350133</v>
      </c>
      <c r="F88" s="4">
        <f>IF($A88&gt;$D$20,"",SUM(E$30:E88))</f>
        <v>44948.605196401259</v>
      </c>
      <c r="G88" s="4">
        <f t="shared" si="3"/>
        <v>166051.39480359873</v>
      </c>
      <c r="H88" s="4">
        <f t="shared" si="4"/>
        <v>94.001396385514909</v>
      </c>
      <c r="I88" s="4"/>
      <c r="J88" s="4">
        <f t="shared" si="5"/>
        <v>400</v>
      </c>
      <c r="K88" s="4">
        <f t="shared" si="6"/>
        <v>145.08265477416637</v>
      </c>
      <c r="L88" s="4">
        <f t="shared" si="7"/>
        <v>27663.335883590313</v>
      </c>
      <c r="M88" s="4">
        <f t="shared" si="8"/>
        <v>0</v>
      </c>
      <c r="N88" s="4">
        <f t="shared" si="9"/>
        <v>0</v>
      </c>
      <c r="O88" s="4">
        <f t="shared" si="10"/>
        <v>0</v>
      </c>
    </row>
    <row r="89" spans="1:15" x14ac:dyDescent="0.2">
      <c r="A89" s="2">
        <v>60</v>
      </c>
      <c r="B89" s="4">
        <f t="shared" si="0"/>
        <v>1453.4918938212334</v>
      </c>
      <c r="C89" s="4">
        <f t="shared" si="1"/>
        <v>605.39571022145367</v>
      </c>
      <c r="D89" s="4">
        <f>IF($A89&gt;$D$20,"",SUM(C$30:C89))</f>
        <v>41412.81224927296</v>
      </c>
      <c r="E89" s="4">
        <f t="shared" si="2"/>
        <v>848.09618359977969</v>
      </c>
      <c r="F89" s="4">
        <f>IF($A89&gt;$D$20,"",SUM(E$30:E89))</f>
        <v>45796.701380001039</v>
      </c>
      <c r="G89" s="4">
        <f t="shared" si="3"/>
        <v>165203.29861999894</v>
      </c>
      <c r="H89" s="4">
        <f t="shared" si="4"/>
        <v>95.802443143170422</v>
      </c>
      <c r="I89" s="4"/>
      <c r="J89" s="4">
        <f t="shared" si="5"/>
        <v>400</v>
      </c>
      <c r="K89" s="4">
        <f t="shared" si="6"/>
        <v>147.99884697720816</v>
      </c>
      <c r="L89" s="4">
        <f t="shared" si="7"/>
        <v>28211.33473056752</v>
      </c>
      <c r="M89" s="4">
        <f t="shared" si="8"/>
        <v>0</v>
      </c>
      <c r="N89" s="4">
        <f t="shared" si="9"/>
        <v>0</v>
      </c>
      <c r="O89" s="4">
        <f t="shared" si="10"/>
        <v>0</v>
      </c>
    </row>
    <row r="90" spans="1:15" x14ac:dyDescent="0.2">
      <c r="A90" s="2">
        <v>61</v>
      </c>
      <c r="B90" s="4">
        <f t="shared" si="0"/>
        <v>1453.4918938212334</v>
      </c>
      <c r="C90" s="4">
        <f t="shared" si="1"/>
        <v>602.30369288541272</v>
      </c>
      <c r="D90" s="4">
        <f>IF($A90&gt;$D$20,"",SUM(C$30:C90))</f>
        <v>42015.115942158372</v>
      </c>
      <c r="E90" s="4">
        <f t="shared" si="2"/>
        <v>851.18820093582065</v>
      </c>
      <c r="F90" s="4">
        <f>IF($A90&gt;$D$20,"",SUM(E$30:E90))</f>
        <v>46647.889580936862</v>
      </c>
      <c r="G90" s="4">
        <f t="shared" si="3"/>
        <v>164352.11041906313</v>
      </c>
      <c r="H90" s="4">
        <f t="shared" si="4"/>
        <v>97.610056217129795</v>
      </c>
      <c r="I90" s="4"/>
      <c r="J90" s="4">
        <f t="shared" si="5"/>
        <v>400</v>
      </c>
      <c r="K90" s="4">
        <f t="shared" si="6"/>
        <v>150.93064080853622</v>
      </c>
      <c r="L90" s="4">
        <f t="shared" si="7"/>
        <v>28762.265371376056</v>
      </c>
      <c r="M90" s="4">
        <f t="shared" si="8"/>
        <v>0</v>
      </c>
      <c r="N90" s="4">
        <f t="shared" si="9"/>
        <v>0</v>
      </c>
      <c r="O90" s="4">
        <f t="shared" si="10"/>
        <v>0</v>
      </c>
    </row>
    <row r="91" spans="1:15" x14ac:dyDescent="0.2">
      <c r="A91" s="2">
        <v>62</v>
      </c>
      <c r="B91" s="4">
        <f t="shared" si="0"/>
        <v>1453.4918938212334</v>
      </c>
      <c r="C91" s="4">
        <f t="shared" si="1"/>
        <v>599.20040256950097</v>
      </c>
      <c r="D91" s="4">
        <f>IF($A91&gt;$D$20,"",SUM(C$30:C91))</f>
        <v>42614.316344727871</v>
      </c>
      <c r="E91" s="4">
        <f t="shared" si="2"/>
        <v>854.2914912517324</v>
      </c>
      <c r="F91" s="4">
        <f>IF($A91&gt;$D$20,"",SUM(E$30:E91))</f>
        <v>47502.181072188592</v>
      </c>
      <c r="G91" s="4">
        <f t="shared" si="3"/>
        <v>163497.8189278114</v>
      </c>
      <c r="H91" s="4">
        <f t="shared" si="4"/>
        <v>99.424259547088127</v>
      </c>
      <c r="I91" s="4"/>
      <c r="J91" s="4">
        <f t="shared" si="5"/>
        <v>400</v>
      </c>
      <c r="K91" s="4">
        <f t="shared" si="6"/>
        <v>153.87811973686189</v>
      </c>
      <c r="L91" s="4">
        <f t="shared" si="7"/>
        <v>29316.143491112918</v>
      </c>
      <c r="M91" s="4">
        <f t="shared" si="8"/>
        <v>0</v>
      </c>
      <c r="N91" s="4">
        <f t="shared" si="9"/>
        <v>0</v>
      </c>
      <c r="O91" s="4">
        <f t="shared" si="10"/>
        <v>0</v>
      </c>
    </row>
    <row r="92" spans="1:15" x14ac:dyDescent="0.2">
      <c r="A92" s="2">
        <v>63</v>
      </c>
      <c r="B92" s="4">
        <f t="shared" si="0"/>
        <v>1453.4918938212334</v>
      </c>
      <c r="C92" s="4">
        <f t="shared" si="1"/>
        <v>596.08579817431234</v>
      </c>
      <c r="D92" s="4">
        <f>IF($A92&gt;$D$20,"",SUM(C$30:C92))</f>
        <v>43210.402142902181</v>
      </c>
      <c r="E92" s="4">
        <f t="shared" si="2"/>
        <v>857.40609564692102</v>
      </c>
      <c r="F92" s="4">
        <f>IF($A92&gt;$D$20,"",SUM(E$30:E92))</f>
        <v>48359.587167835511</v>
      </c>
      <c r="G92" s="4">
        <f t="shared" si="3"/>
        <v>162640.41283216447</v>
      </c>
      <c r="H92" s="4">
        <f t="shared" si="4"/>
        <v>101.2450771600204</v>
      </c>
      <c r="I92" s="4"/>
      <c r="J92" s="4">
        <f t="shared" si="5"/>
        <v>400</v>
      </c>
      <c r="K92" s="4">
        <f t="shared" si="6"/>
        <v>156.84136767745412</v>
      </c>
      <c r="L92" s="4">
        <f t="shared" si="7"/>
        <v>29872.984858790373</v>
      </c>
      <c r="M92" s="4">
        <f t="shared" si="8"/>
        <v>0</v>
      </c>
      <c r="N92" s="4">
        <f t="shared" si="9"/>
        <v>0</v>
      </c>
      <c r="O92" s="4">
        <f t="shared" si="10"/>
        <v>0</v>
      </c>
    </row>
    <row r="93" spans="1:15" x14ac:dyDescent="0.2">
      <c r="A93" s="2">
        <v>64</v>
      </c>
      <c r="B93" s="4">
        <f t="shared" si="0"/>
        <v>1453.4918938212334</v>
      </c>
      <c r="C93" s="4">
        <f t="shared" si="1"/>
        <v>592.95983845059959</v>
      </c>
      <c r="D93" s="4">
        <f>IF($A93&gt;$D$20,"",SUM(C$30:C93))</f>
        <v>43803.361981352784</v>
      </c>
      <c r="E93" s="4">
        <f t="shared" si="2"/>
        <v>860.53205537063377</v>
      </c>
      <c r="F93" s="4">
        <f>IF($A93&gt;$D$20,"",SUM(E$30:E93))</f>
        <v>49220.119223206144</v>
      </c>
      <c r="G93" s="4">
        <f t="shared" si="3"/>
        <v>161779.88077679384</v>
      </c>
      <c r="H93" s="4">
        <f t="shared" si="4"/>
        <v>103.07253317049958</v>
      </c>
      <c r="I93" s="4"/>
      <c r="J93" s="4">
        <f t="shared" si="5"/>
        <v>400</v>
      </c>
      <c r="K93" s="4">
        <f t="shared" si="6"/>
        <v>159.82046899452848</v>
      </c>
      <c r="L93" s="4">
        <f t="shared" si="7"/>
        <v>30432.805327784899</v>
      </c>
      <c r="M93" s="4">
        <f t="shared" si="8"/>
        <v>0</v>
      </c>
      <c r="N93" s="4">
        <f t="shared" si="9"/>
        <v>0</v>
      </c>
      <c r="O93" s="4">
        <f t="shared" si="10"/>
        <v>0</v>
      </c>
    </row>
    <row r="94" spans="1:15" x14ac:dyDescent="0.2">
      <c r="A94" s="2">
        <v>65</v>
      </c>
      <c r="B94" s="4">
        <f t="shared" ref="B94:B157" si="11">IF(A94&lt;$D$20,$D$19,IF(A94&gt;$D$20,"",(1+$D$13/12)*G93))</f>
        <v>1453.4918938212334</v>
      </c>
      <c r="C94" s="4">
        <f t="shared" ref="C94:C157" si="12">IF(A94&gt;$D$20,"",$D$13/12*G93)</f>
        <v>589.82248199872754</v>
      </c>
      <c r="D94" s="4">
        <f>IF($A94&gt;$D$20,"",SUM(C$30:C94))</f>
        <v>44393.184463351514</v>
      </c>
      <c r="E94" s="4">
        <f t="shared" ref="E94:E157" si="13">IF($A94&gt;$D$20,"",B94-C94)</f>
        <v>863.66941182250582</v>
      </c>
      <c r="F94" s="4">
        <f>IF($A94&gt;$D$20,"",SUM(E$30:E94))</f>
        <v>50083.78863502865</v>
      </c>
      <c r="G94" s="4">
        <f t="shared" ref="G94:G157" si="14">IF(A94&gt;$D$20,"",G93-E94)</f>
        <v>160916.21136497133</v>
      </c>
      <c r="H94" s="4">
        <f t="shared" ref="H94:H157" si="15">IF(A94&gt;12*$D$14,"",-IPMT($D$13/12,A94,$D$14*12,$D$12)-IF(A94&gt;$D$20,0,C94))</f>
        <v>104.90665178101688</v>
      </c>
      <c r="I94" s="4"/>
      <c r="J94" s="4">
        <f t="shared" ref="J94:J157" si="16">IF(A94&gt;$D$14*12,$D$19,$D$15)</f>
        <v>400</v>
      </c>
      <c r="K94" s="4">
        <f t="shared" ref="K94:K157" si="17">$L$13/12*L93</f>
        <v>162.8155085036492</v>
      </c>
      <c r="L94" s="4">
        <f t="shared" ref="L94:L157" si="18">K94+J94+L93</f>
        <v>30995.620836288548</v>
      </c>
      <c r="M94" s="4">
        <f t="shared" ref="M94:M157" si="19">IF(A94&lt;=$D$20,0,$D$19)</f>
        <v>0</v>
      </c>
      <c r="N94" s="4">
        <f t="shared" ref="N94:N157" si="20">$L$13/12*O93</f>
        <v>0</v>
      </c>
      <c r="O94" s="4">
        <f t="shared" ref="O94:O157" si="21">N94+M94+O93</f>
        <v>0</v>
      </c>
    </row>
    <row r="95" spans="1:15" x14ac:dyDescent="0.2">
      <c r="A95" s="2">
        <v>66</v>
      </c>
      <c r="B95" s="4">
        <f t="shared" si="11"/>
        <v>1453.4918938212334</v>
      </c>
      <c r="C95" s="4">
        <f t="shared" si="12"/>
        <v>586.67368726812458</v>
      </c>
      <c r="D95" s="4">
        <f>IF($A95&gt;$D$20,"",SUM(C$30:C95))</f>
        <v>44979.858150619635</v>
      </c>
      <c r="E95" s="4">
        <f t="shared" si="13"/>
        <v>866.81820655310878</v>
      </c>
      <c r="F95" s="4">
        <f>IF($A95&gt;$D$20,"",SUM(E$30:E95))</f>
        <v>50950.606841581757</v>
      </c>
      <c r="G95" s="4">
        <f t="shared" si="14"/>
        <v>160049.39315841821</v>
      </c>
      <c r="H95" s="4">
        <f t="shared" si="15"/>
        <v>106.74745728230198</v>
      </c>
      <c r="I95" s="4"/>
      <c r="J95" s="4">
        <f t="shared" si="16"/>
        <v>400</v>
      </c>
      <c r="K95" s="4">
        <f t="shared" si="17"/>
        <v>165.82657147414372</v>
      </c>
      <c r="L95" s="4">
        <f t="shared" si="18"/>
        <v>31561.447407762691</v>
      </c>
      <c r="M95" s="4">
        <f t="shared" si="19"/>
        <v>0</v>
      </c>
      <c r="N95" s="4">
        <f t="shared" si="20"/>
        <v>0</v>
      </c>
      <c r="O95" s="4">
        <f t="shared" si="21"/>
        <v>0</v>
      </c>
    </row>
    <row r="96" spans="1:15" x14ac:dyDescent="0.2">
      <c r="A96" s="2">
        <v>67</v>
      </c>
      <c r="B96" s="4">
        <f t="shared" si="11"/>
        <v>1453.4918938212334</v>
      </c>
      <c r="C96" s="4">
        <f t="shared" si="12"/>
        <v>583.51341255673299</v>
      </c>
      <c r="D96" s="4">
        <f>IF($A96&gt;$D$20,"",SUM(C$30:C96))</f>
        <v>45563.37156317637</v>
      </c>
      <c r="E96" s="4">
        <f t="shared" si="13"/>
        <v>869.97848126450037</v>
      </c>
      <c r="F96" s="4">
        <f>IF($A96&gt;$D$20,"",SUM(E$30:E96))</f>
        <v>51820.585322846258</v>
      </c>
      <c r="G96" s="4">
        <f t="shared" si="14"/>
        <v>159179.41467715372</v>
      </c>
      <c r="H96" s="4">
        <f t="shared" si="15"/>
        <v>108.59497405364368</v>
      </c>
      <c r="I96" s="4"/>
      <c r="J96" s="4">
        <f t="shared" si="16"/>
        <v>400</v>
      </c>
      <c r="K96" s="4">
        <f t="shared" si="17"/>
        <v>168.85374363153039</v>
      </c>
      <c r="L96" s="4">
        <f t="shared" si="18"/>
        <v>32130.301151394222</v>
      </c>
      <c r="M96" s="4">
        <f t="shared" si="19"/>
        <v>0</v>
      </c>
      <c r="N96" s="4">
        <f t="shared" si="20"/>
        <v>0</v>
      </c>
      <c r="O96" s="4">
        <f t="shared" si="21"/>
        <v>0</v>
      </c>
    </row>
    <row r="97" spans="1:15" x14ac:dyDescent="0.2">
      <c r="A97" s="2">
        <v>68</v>
      </c>
      <c r="B97" s="4">
        <f t="shared" si="11"/>
        <v>1453.4918938212334</v>
      </c>
      <c r="C97" s="4">
        <f t="shared" si="12"/>
        <v>580.34161601045616</v>
      </c>
      <c r="D97" s="4">
        <f>IF($A97&gt;$D$20,"",SUM(C$30:C97))</f>
        <v>46143.713179186823</v>
      </c>
      <c r="E97" s="4">
        <f t="shared" si="13"/>
        <v>873.1502778107772</v>
      </c>
      <c r="F97" s="4">
        <f>IF($A97&gt;$D$20,"",SUM(E$30:E97))</f>
        <v>52693.735600657034</v>
      </c>
      <c r="G97" s="4">
        <f t="shared" si="14"/>
        <v>158306.26439934294</v>
      </c>
      <c r="H97" s="4">
        <f t="shared" si="15"/>
        <v>110.44922656321432</v>
      </c>
      <c r="I97" s="4"/>
      <c r="J97" s="4">
        <f t="shared" si="16"/>
        <v>400</v>
      </c>
      <c r="K97" s="4">
        <f t="shared" si="17"/>
        <v>171.89711115995908</v>
      </c>
      <c r="L97" s="4">
        <f t="shared" si="18"/>
        <v>32702.198262554182</v>
      </c>
      <c r="M97" s="4">
        <f t="shared" si="19"/>
        <v>0</v>
      </c>
      <c r="N97" s="4">
        <f t="shared" si="20"/>
        <v>0</v>
      </c>
      <c r="O97" s="4">
        <f t="shared" si="21"/>
        <v>0</v>
      </c>
    </row>
    <row r="98" spans="1:15" x14ac:dyDescent="0.2">
      <c r="A98" s="2">
        <v>69</v>
      </c>
      <c r="B98" s="4">
        <f t="shared" si="11"/>
        <v>1453.4918938212334</v>
      </c>
      <c r="C98" s="4">
        <f t="shared" si="12"/>
        <v>577.15825562260443</v>
      </c>
      <c r="D98" s="4">
        <f>IF($A98&gt;$D$20,"",SUM(C$30:C98))</f>
        <v>46720.871434809429</v>
      </c>
      <c r="E98" s="4">
        <f t="shared" si="13"/>
        <v>876.33363819862893</v>
      </c>
      <c r="F98" s="4">
        <f>IF($A98&gt;$D$20,"",SUM(E$30:E98))</f>
        <v>53570.069238855664</v>
      </c>
      <c r="G98" s="4">
        <f t="shared" si="14"/>
        <v>157429.93076114432</v>
      </c>
      <c r="H98" s="4">
        <f t="shared" si="15"/>
        <v>112.31023936839267</v>
      </c>
      <c r="I98" s="4"/>
      <c r="J98" s="4">
        <f t="shared" si="16"/>
        <v>400</v>
      </c>
      <c r="K98" s="4">
        <f t="shared" si="17"/>
        <v>174.95676070466487</v>
      </c>
      <c r="L98" s="4">
        <f t="shared" si="18"/>
        <v>33277.155023258849</v>
      </c>
      <c r="M98" s="4">
        <f t="shared" si="19"/>
        <v>0</v>
      </c>
      <c r="N98" s="4">
        <f t="shared" si="20"/>
        <v>0</v>
      </c>
      <c r="O98" s="4">
        <f t="shared" si="21"/>
        <v>0</v>
      </c>
    </row>
    <row r="99" spans="1:15" x14ac:dyDescent="0.2">
      <c r="A99" s="2">
        <v>70</v>
      </c>
      <c r="B99" s="4">
        <f t="shared" si="11"/>
        <v>1453.4918938212334</v>
      </c>
      <c r="C99" s="4">
        <f t="shared" si="12"/>
        <v>573.96328923333863</v>
      </c>
      <c r="D99" s="4">
        <f>IF($A99&gt;$D$20,"",SUM(C$30:C99))</f>
        <v>47294.834724042768</v>
      </c>
      <c r="E99" s="4">
        <f t="shared" si="13"/>
        <v>879.52860458789473</v>
      </c>
      <c r="F99" s="4">
        <f>IF($A99&gt;$D$20,"",SUM(E$30:E99))</f>
        <v>54449.59784344356</v>
      </c>
      <c r="G99" s="4">
        <f t="shared" si="14"/>
        <v>156550.40215655643</v>
      </c>
      <c r="H99" s="4">
        <f t="shared" si="15"/>
        <v>114.17803711608974</v>
      </c>
      <c r="I99" s="4"/>
      <c r="J99" s="4">
        <f t="shared" si="16"/>
        <v>400</v>
      </c>
      <c r="K99" s="4">
        <f t="shared" si="17"/>
        <v>178.03277937443482</v>
      </c>
      <c r="L99" s="4">
        <f t="shared" si="18"/>
        <v>33855.187802633285</v>
      </c>
      <c r="M99" s="4">
        <f t="shared" si="19"/>
        <v>0</v>
      </c>
      <c r="N99" s="4">
        <f t="shared" si="20"/>
        <v>0</v>
      </c>
      <c r="O99" s="4">
        <f t="shared" si="21"/>
        <v>0</v>
      </c>
    </row>
    <row r="100" spans="1:15" x14ac:dyDescent="0.2">
      <c r="A100" s="2">
        <v>71</v>
      </c>
      <c r="B100" s="4">
        <f t="shared" si="11"/>
        <v>1453.4918938212334</v>
      </c>
      <c r="C100" s="4">
        <f t="shared" si="12"/>
        <v>570.75667452911193</v>
      </c>
      <c r="D100" s="4">
        <f>IF($A100&gt;$D$20,"",SUM(C$30:C100))</f>
        <v>47865.59139857188</v>
      </c>
      <c r="E100" s="4">
        <f t="shared" si="13"/>
        <v>882.73521929212143</v>
      </c>
      <c r="F100" s="4">
        <f>IF($A100&gt;$D$20,"",SUM(E$30:E100))</f>
        <v>55332.333062735685</v>
      </c>
      <c r="G100" s="4">
        <f t="shared" si="14"/>
        <v>155667.66693726432</v>
      </c>
      <c r="H100" s="4">
        <f t="shared" si="15"/>
        <v>116.05264454307553</v>
      </c>
      <c r="I100" s="4"/>
      <c r="J100" s="4">
        <f t="shared" si="16"/>
        <v>400</v>
      </c>
      <c r="K100" s="4">
        <f t="shared" si="17"/>
        <v>181.12525474408807</v>
      </c>
      <c r="L100" s="4">
        <f t="shared" si="18"/>
        <v>34436.313057377374</v>
      </c>
      <c r="M100" s="4">
        <f t="shared" si="19"/>
        <v>0</v>
      </c>
      <c r="N100" s="4">
        <f t="shared" si="20"/>
        <v>0</v>
      </c>
      <c r="O100" s="4">
        <f t="shared" si="21"/>
        <v>0</v>
      </c>
    </row>
    <row r="101" spans="1:15" x14ac:dyDescent="0.2">
      <c r="A101" s="2">
        <v>72</v>
      </c>
      <c r="B101" s="4">
        <f t="shared" si="11"/>
        <v>1453.4918938212334</v>
      </c>
      <c r="C101" s="4">
        <f t="shared" si="12"/>
        <v>567.53836904210948</v>
      </c>
      <c r="D101" s="4">
        <f>IF($A101&gt;$D$20,"",SUM(C$30:C101))</f>
        <v>48433.129767613987</v>
      </c>
      <c r="E101" s="4">
        <f t="shared" si="13"/>
        <v>885.95352477912388</v>
      </c>
      <c r="F101" s="4">
        <f>IF($A101&gt;$D$20,"",SUM(E$30:E101))</f>
        <v>56218.286587514805</v>
      </c>
      <c r="G101" s="4">
        <f t="shared" si="14"/>
        <v>154781.7134124852</v>
      </c>
      <c r="H101" s="4">
        <f t="shared" si="15"/>
        <v>117.93408647630554</v>
      </c>
      <c r="I101" s="4"/>
      <c r="J101" s="4">
        <f t="shared" si="16"/>
        <v>400</v>
      </c>
      <c r="K101" s="4">
        <f t="shared" si="17"/>
        <v>184.23427485696894</v>
      </c>
      <c r="L101" s="4">
        <f t="shared" si="18"/>
        <v>35020.547332234346</v>
      </c>
      <c r="M101" s="4">
        <f t="shared" si="19"/>
        <v>0</v>
      </c>
      <c r="N101" s="4">
        <f t="shared" si="20"/>
        <v>0</v>
      </c>
      <c r="O101" s="4">
        <f t="shared" si="21"/>
        <v>0</v>
      </c>
    </row>
    <row r="102" spans="1:15" x14ac:dyDescent="0.2">
      <c r="A102" s="2">
        <v>73</v>
      </c>
      <c r="B102" s="4">
        <f t="shared" si="11"/>
        <v>1453.4918938212334</v>
      </c>
      <c r="C102" s="4">
        <f t="shared" si="12"/>
        <v>564.30833014968562</v>
      </c>
      <c r="D102" s="4">
        <f>IF($A102&gt;$D$20,"",SUM(C$30:C102))</f>
        <v>48997.438097763676</v>
      </c>
      <c r="E102" s="4">
        <f t="shared" si="13"/>
        <v>889.18356367154774</v>
      </c>
      <c r="F102" s="4">
        <f>IF($A102&gt;$D$20,"",SUM(E$30:E102))</f>
        <v>57107.470151186353</v>
      </c>
      <c r="G102" s="4">
        <f t="shared" si="14"/>
        <v>153892.52984881366</v>
      </c>
      <c r="H102" s="4">
        <f t="shared" si="15"/>
        <v>119.82238783325033</v>
      </c>
      <c r="I102" s="4"/>
      <c r="J102" s="4">
        <f t="shared" si="16"/>
        <v>400</v>
      </c>
      <c r="K102" s="4">
        <f t="shared" si="17"/>
        <v>187.35992822745374</v>
      </c>
      <c r="L102" s="4">
        <f t="shared" si="18"/>
        <v>35607.907260461798</v>
      </c>
      <c r="M102" s="4">
        <f t="shared" si="19"/>
        <v>0</v>
      </c>
      <c r="N102" s="4">
        <f t="shared" si="20"/>
        <v>0</v>
      </c>
      <c r="O102" s="4">
        <f t="shared" si="21"/>
        <v>0</v>
      </c>
    </row>
    <row r="103" spans="1:15" x14ac:dyDescent="0.2">
      <c r="A103" s="2">
        <v>74</v>
      </c>
      <c r="B103" s="4">
        <f t="shared" si="11"/>
        <v>1453.4918938212334</v>
      </c>
      <c r="C103" s="4">
        <f t="shared" si="12"/>
        <v>561.06651507379979</v>
      </c>
      <c r="D103" s="4">
        <f>IF($A103&gt;$D$20,"",SUM(C$30:C103))</f>
        <v>49558.504612837474</v>
      </c>
      <c r="E103" s="4">
        <f t="shared" si="13"/>
        <v>892.42537874743357</v>
      </c>
      <c r="F103" s="4">
        <f>IF($A103&gt;$D$20,"",SUM(E$30:E103))</f>
        <v>57999.895529933783</v>
      </c>
      <c r="G103" s="4">
        <f t="shared" si="14"/>
        <v>153000.10447006623</v>
      </c>
      <c r="H103" s="4">
        <f t="shared" si="15"/>
        <v>121.7175736222257</v>
      </c>
      <c r="I103" s="4"/>
      <c r="J103" s="4">
        <f t="shared" si="16"/>
        <v>400</v>
      </c>
      <c r="K103" s="4">
        <f t="shared" si="17"/>
        <v>190.5023038434706</v>
      </c>
      <c r="L103" s="4">
        <f t="shared" si="18"/>
        <v>36198.409564305271</v>
      </c>
      <c r="M103" s="4">
        <f t="shared" si="19"/>
        <v>0</v>
      </c>
      <c r="N103" s="4">
        <f t="shared" si="20"/>
        <v>0</v>
      </c>
      <c r="O103" s="4">
        <f t="shared" si="21"/>
        <v>0</v>
      </c>
    </row>
    <row r="104" spans="1:15" x14ac:dyDescent="0.2">
      <c r="A104" s="2">
        <v>75</v>
      </c>
      <c r="B104" s="4">
        <f t="shared" si="11"/>
        <v>1453.4918938212334</v>
      </c>
      <c r="C104" s="4">
        <f t="shared" si="12"/>
        <v>557.81288088044971</v>
      </c>
      <c r="D104" s="4">
        <f>IF($A104&gt;$D$20,"",SUM(C$30:C104))</f>
        <v>50116.317493717921</v>
      </c>
      <c r="E104" s="4">
        <f t="shared" si="13"/>
        <v>895.67901294078365</v>
      </c>
      <c r="F104" s="4">
        <f>IF($A104&gt;$D$20,"",SUM(E$30:E104))</f>
        <v>58895.574542874565</v>
      </c>
      <c r="G104" s="4">
        <f t="shared" si="14"/>
        <v>152104.42545712544</v>
      </c>
      <c r="H104" s="4">
        <f t="shared" si="15"/>
        <v>123.61966894272348</v>
      </c>
      <c r="I104" s="4"/>
      <c r="J104" s="4">
        <f t="shared" si="16"/>
        <v>400</v>
      </c>
      <c r="K104" s="4">
        <f t="shared" si="17"/>
        <v>193.66149116903318</v>
      </c>
      <c r="L104" s="4">
        <f t="shared" si="18"/>
        <v>36792.071055474305</v>
      </c>
      <c r="M104" s="4">
        <f t="shared" si="19"/>
        <v>0</v>
      </c>
      <c r="N104" s="4">
        <f t="shared" si="20"/>
        <v>0</v>
      </c>
      <c r="O104" s="4">
        <f t="shared" si="21"/>
        <v>0</v>
      </c>
    </row>
    <row r="105" spans="1:15" x14ac:dyDescent="0.2">
      <c r="A105" s="2">
        <v>76</v>
      </c>
      <c r="B105" s="4">
        <f t="shared" si="11"/>
        <v>1453.4918938212334</v>
      </c>
      <c r="C105" s="4">
        <f t="shared" si="12"/>
        <v>554.54738447910313</v>
      </c>
      <c r="D105" s="4">
        <f>IF($A105&gt;$D$20,"",SUM(C$30:C105))</f>
        <v>50670.864878197026</v>
      </c>
      <c r="E105" s="4">
        <f t="shared" si="13"/>
        <v>898.94450934213023</v>
      </c>
      <c r="F105" s="4">
        <f>IF($A105&gt;$D$20,"",SUM(E$30:E105))</f>
        <v>59794.519052216696</v>
      </c>
      <c r="G105" s="4">
        <f t="shared" si="14"/>
        <v>151205.4809477833</v>
      </c>
      <c r="H105" s="4">
        <f t="shared" si="15"/>
        <v>125.52869898574374</v>
      </c>
      <c r="I105" s="4"/>
      <c r="J105" s="4">
        <f t="shared" si="16"/>
        <v>400</v>
      </c>
      <c r="K105" s="4">
        <f t="shared" si="17"/>
        <v>196.83758014678753</v>
      </c>
      <c r="L105" s="4">
        <f t="shared" si="18"/>
        <v>37388.90863562109</v>
      </c>
      <c r="M105" s="4">
        <f t="shared" si="19"/>
        <v>0</v>
      </c>
      <c r="N105" s="4">
        <f t="shared" si="20"/>
        <v>0</v>
      </c>
      <c r="O105" s="4">
        <f t="shared" si="21"/>
        <v>0</v>
      </c>
    </row>
    <row r="106" spans="1:15" x14ac:dyDescent="0.2">
      <c r="A106" s="2">
        <v>77</v>
      </c>
      <c r="B106" s="4">
        <f t="shared" si="11"/>
        <v>1453.4918938212334</v>
      </c>
      <c r="C106" s="4">
        <f t="shared" si="12"/>
        <v>551.26998262212658</v>
      </c>
      <c r="D106" s="4">
        <f>IF($A106&gt;$D$20,"",SUM(C$30:C106))</f>
        <v>51222.134860819155</v>
      </c>
      <c r="E106" s="4">
        <f t="shared" si="13"/>
        <v>902.22191119910678</v>
      </c>
      <c r="F106" s="4">
        <f>IF($A106&gt;$D$20,"",SUM(E$30:E106))</f>
        <v>60696.740963415803</v>
      </c>
      <c r="G106" s="4">
        <f t="shared" si="14"/>
        <v>150303.2590365842</v>
      </c>
      <c r="H106" s="4">
        <f t="shared" si="15"/>
        <v>127.4446890341294</v>
      </c>
      <c r="I106" s="4"/>
      <c r="J106" s="4">
        <f t="shared" si="16"/>
        <v>400</v>
      </c>
      <c r="K106" s="4">
        <f t="shared" si="17"/>
        <v>200.03066120057281</v>
      </c>
      <c r="L106" s="4">
        <f t="shared" si="18"/>
        <v>37988.939296821663</v>
      </c>
      <c r="M106" s="4">
        <f t="shared" si="19"/>
        <v>0</v>
      </c>
      <c r="N106" s="4">
        <f t="shared" si="20"/>
        <v>0</v>
      </c>
      <c r="O106" s="4">
        <f t="shared" si="21"/>
        <v>0</v>
      </c>
    </row>
    <row r="107" spans="1:15" x14ac:dyDescent="0.2">
      <c r="A107" s="2">
        <v>78</v>
      </c>
      <c r="B107" s="4">
        <f t="shared" si="11"/>
        <v>1453.4918938212334</v>
      </c>
      <c r="C107" s="4">
        <f t="shared" si="12"/>
        <v>547.98063190421317</v>
      </c>
      <c r="D107" s="4">
        <f>IF($A107&gt;$D$20,"",SUM(C$30:C107))</f>
        <v>51770.115492723366</v>
      </c>
      <c r="E107" s="4">
        <f t="shared" si="13"/>
        <v>905.51126191702019</v>
      </c>
      <c r="F107" s="4">
        <f>IF($A107&gt;$D$20,"",SUM(E$30:E107))</f>
        <v>61602.252225332821</v>
      </c>
      <c r="G107" s="4">
        <f t="shared" si="14"/>
        <v>149397.74777466719</v>
      </c>
      <c r="H107" s="4">
        <f t="shared" si="15"/>
        <v>129.3676644628996</v>
      </c>
      <c r="I107" s="4"/>
      <c r="J107" s="4">
        <f t="shared" si="16"/>
        <v>400</v>
      </c>
      <c r="K107" s="4">
        <f t="shared" si="17"/>
        <v>203.24082523799589</v>
      </c>
      <c r="L107" s="4">
        <f t="shared" si="18"/>
        <v>38592.180122059661</v>
      </c>
      <c r="M107" s="4">
        <f t="shared" si="19"/>
        <v>0</v>
      </c>
      <c r="N107" s="4">
        <f t="shared" si="20"/>
        <v>0</v>
      </c>
      <c r="O107" s="4">
        <f t="shared" si="21"/>
        <v>0</v>
      </c>
    </row>
    <row r="108" spans="1:15" x14ac:dyDescent="0.2">
      <c r="A108" s="2">
        <v>79</v>
      </c>
      <c r="B108" s="4">
        <f t="shared" si="11"/>
        <v>1453.4918938212334</v>
      </c>
      <c r="C108" s="4">
        <f t="shared" si="12"/>
        <v>544.67928876180747</v>
      </c>
      <c r="D108" s="4">
        <f>IF($A108&gt;$D$20,"",SUM(C$30:C108))</f>
        <v>52314.794781485172</v>
      </c>
      <c r="E108" s="4">
        <f t="shared" si="13"/>
        <v>908.81260505942589</v>
      </c>
      <c r="F108" s="4">
        <f>IF($A108&gt;$D$20,"",SUM(E$30:E108))</f>
        <v>62511.06483039225</v>
      </c>
      <c r="G108" s="4">
        <f t="shared" si="14"/>
        <v>148488.93516960778</v>
      </c>
      <c r="H108" s="4">
        <f t="shared" si="15"/>
        <v>131.2976507395872</v>
      </c>
      <c r="I108" s="4"/>
      <c r="J108" s="4">
        <f t="shared" si="16"/>
        <v>400</v>
      </c>
      <c r="K108" s="4">
        <f t="shared" si="17"/>
        <v>206.46816365301916</v>
      </c>
      <c r="L108" s="4">
        <f t="shared" si="18"/>
        <v>39198.648285712683</v>
      </c>
      <c r="M108" s="4">
        <f t="shared" si="19"/>
        <v>0</v>
      </c>
      <c r="N108" s="4">
        <f t="shared" si="20"/>
        <v>0</v>
      </c>
      <c r="O108" s="4">
        <f t="shared" si="21"/>
        <v>0</v>
      </c>
    </row>
    <row r="109" spans="1:15" x14ac:dyDescent="0.2">
      <c r="A109" s="2">
        <v>80</v>
      </c>
      <c r="B109" s="4">
        <f t="shared" si="11"/>
        <v>1453.4918938212334</v>
      </c>
      <c r="C109" s="4">
        <f t="shared" si="12"/>
        <v>541.3659094725283</v>
      </c>
      <c r="D109" s="4">
        <f>IF($A109&gt;$D$20,"",SUM(C$30:C109))</f>
        <v>52856.160690957702</v>
      </c>
      <c r="E109" s="4">
        <f t="shared" si="13"/>
        <v>912.12598434870506</v>
      </c>
      <c r="F109" s="4">
        <f>IF($A109&gt;$D$20,"",SUM(E$30:E109))</f>
        <v>63423.190814740956</v>
      </c>
      <c r="G109" s="4">
        <f t="shared" si="14"/>
        <v>147576.80918525907</v>
      </c>
      <c r="H109" s="4">
        <f t="shared" si="15"/>
        <v>133.23467342457525</v>
      </c>
      <c r="I109" s="4"/>
      <c r="J109" s="4">
        <f t="shared" si="16"/>
        <v>400</v>
      </c>
      <c r="K109" s="4">
        <f t="shared" si="17"/>
        <v>209.71276832856284</v>
      </c>
      <c r="L109" s="4">
        <f t="shared" si="18"/>
        <v>39808.361054041248</v>
      </c>
      <c r="M109" s="4">
        <f t="shared" si="19"/>
        <v>0</v>
      </c>
      <c r="N109" s="4">
        <f t="shared" si="20"/>
        <v>0</v>
      </c>
      <c r="O109" s="4">
        <f t="shared" si="21"/>
        <v>0</v>
      </c>
    </row>
    <row r="110" spans="1:15" x14ac:dyDescent="0.2">
      <c r="A110" s="2">
        <v>81</v>
      </c>
      <c r="B110" s="4">
        <f t="shared" si="11"/>
        <v>1453.4918938212334</v>
      </c>
      <c r="C110" s="4">
        <f t="shared" si="12"/>
        <v>538.0404501545903</v>
      </c>
      <c r="D110" s="4">
        <f>IF($A110&gt;$D$20,"",SUM(C$30:C110))</f>
        <v>53394.201141112295</v>
      </c>
      <c r="E110" s="4">
        <f t="shared" si="13"/>
        <v>915.45144366664306</v>
      </c>
      <c r="F110" s="4">
        <f>IF($A110&gt;$D$20,"",SUM(E$30:E110))</f>
        <v>64338.642258407599</v>
      </c>
      <c r="G110" s="4">
        <f t="shared" si="14"/>
        <v>146661.35774159242</v>
      </c>
      <c r="H110" s="4">
        <f t="shared" si="15"/>
        <v>135.17875817143556</v>
      </c>
      <c r="I110" s="4"/>
      <c r="J110" s="4">
        <f t="shared" si="16"/>
        <v>400</v>
      </c>
      <c r="K110" s="4">
        <f t="shared" si="17"/>
        <v>212.97473163912068</v>
      </c>
      <c r="L110" s="4">
        <f t="shared" si="18"/>
        <v>40421.33578568037</v>
      </c>
      <c r="M110" s="4">
        <f t="shared" si="19"/>
        <v>0</v>
      </c>
      <c r="N110" s="4">
        <f t="shared" si="20"/>
        <v>0</v>
      </c>
      <c r="O110" s="4">
        <f t="shared" si="21"/>
        <v>0</v>
      </c>
    </row>
    <row r="111" spans="1:15" x14ac:dyDescent="0.2">
      <c r="A111" s="2">
        <v>82</v>
      </c>
      <c r="B111" s="4">
        <f t="shared" si="11"/>
        <v>1453.4918938212334</v>
      </c>
      <c r="C111" s="4">
        <f t="shared" si="12"/>
        <v>534.70286676622231</v>
      </c>
      <c r="D111" s="4">
        <f>IF($A111&gt;$D$20,"",SUM(C$30:C111))</f>
        <v>53928.904007878518</v>
      </c>
      <c r="E111" s="4">
        <f t="shared" si="13"/>
        <v>918.78902705501105</v>
      </c>
      <c r="F111" s="4">
        <f>IF($A111&gt;$D$20,"",SUM(E$30:E111))</f>
        <v>65257.431285462611</v>
      </c>
      <c r="G111" s="4">
        <f t="shared" si="14"/>
        <v>145742.56871453742</v>
      </c>
      <c r="H111" s="4">
        <f t="shared" si="15"/>
        <v>137.12993072726908</v>
      </c>
      <c r="I111" s="4"/>
      <c r="J111" s="4">
        <f t="shared" si="16"/>
        <v>400</v>
      </c>
      <c r="K111" s="4">
        <f t="shared" si="17"/>
        <v>216.25414645338998</v>
      </c>
      <c r="L111" s="4">
        <f t="shared" si="18"/>
        <v>41037.589932133764</v>
      </c>
      <c r="M111" s="4">
        <f t="shared" si="19"/>
        <v>0</v>
      </c>
      <c r="N111" s="4">
        <f t="shared" si="20"/>
        <v>0</v>
      </c>
      <c r="O111" s="4">
        <f t="shared" si="21"/>
        <v>0</v>
      </c>
    </row>
    <row r="112" spans="1:15" x14ac:dyDescent="0.2">
      <c r="A112" s="2">
        <v>83</v>
      </c>
      <c r="B112" s="4">
        <f t="shared" si="11"/>
        <v>1453.4918938212334</v>
      </c>
      <c r="C112" s="4">
        <f t="shared" si="12"/>
        <v>531.35311510508427</v>
      </c>
      <c r="D112" s="4">
        <f>IF($A112&gt;$D$20,"",SUM(C$30:C112))</f>
        <v>54460.257122983603</v>
      </c>
      <c r="E112" s="4">
        <f t="shared" si="13"/>
        <v>922.13877871614909</v>
      </c>
      <c r="F112" s="4">
        <f>IF($A112&gt;$D$20,"",SUM(E$30:E112))</f>
        <v>66179.570064178755</v>
      </c>
      <c r="G112" s="4">
        <f t="shared" si="14"/>
        <v>144820.42993582127</v>
      </c>
      <c r="H112" s="4">
        <f t="shared" si="15"/>
        <v>139.08821693304549</v>
      </c>
      <c r="I112" s="4"/>
      <c r="J112" s="4">
        <f t="shared" si="16"/>
        <v>400</v>
      </c>
      <c r="K112" s="4">
        <f t="shared" si="17"/>
        <v>219.55110613691562</v>
      </c>
      <c r="L112" s="4">
        <f t="shared" si="18"/>
        <v>41657.141038270682</v>
      </c>
      <c r="M112" s="4">
        <f t="shared" si="19"/>
        <v>0</v>
      </c>
      <c r="N112" s="4">
        <f t="shared" si="20"/>
        <v>0</v>
      </c>
      <c r="O112" s="4">
        <f t="shared" si="21"/>
        <v>0</v>
      </c>
    </row>
    <row r="113" spans="1:15" x14ac:dyDescent="0.2">
      <c r="A113" s="2">
        <v>84</v>
      </c>
      <c r="B113" s="4">
        <f t="shared" si="11"/>
        <v>1453.4918938212334</v>
      </c>
      <c r="C113" s="4">
        <f t="shared" si="12"/>
        <v>527.99115080768172</v>
      </c>
      <c r="D113" s="4">
        <f>IF($A113&gt;$D$20,"",SUM(C$30:C113))</f>
        <v>54988.248273791287</v>
      </c>
      <c r="E113" s="4">
        <f t="shared" si="13"/>
        <v>925.50074301355164</v>
      </c>
      <c r="F113" s="4">
        <f>IF($A113&gt;$D$20,"",SUM(E$30:E113))</f>
        <v>67105.0708071923</v>
      </c>
      <c r="G113" s="4">
        <f t="shared" si="14"/>
        <v>143894.92919280773</v>
      </c>
      <c r="H113" s="4">
        <f t="shared" si="15"/>
        <v>141.05364272394729</v>
      </c>
      <c r="I113" s="4"/>
      <c r="J113" s="4">
        <f t="shared" si="16"/>
        <v>400</v>
      </c>
      <c r="K113" s="4">
        <f t="shared" si="17"/>
        <v>222.86570455474813</v>
      </c>
      <c r="L113" s="4">
        <f t="shared" si="18"/>
        <v>42280.006742825433</v>
      </c>
      <c r="M113" s="4">
        <f t="shared" si="19"/>
        <v>0</v>
      </c>
      <c r="N113" s="4">
        <f t="shared" si="20"/>
        <v>0</v>
      </c>
      <c r="O113" s="4">
        <f t="shared" si="21"/>
        <v>0</v>
      </c>
    </row>
    <row r="114" spans="1:15" x14ac:dyDescent="0.2">
      <c r="A114" s="2">
        <v>85</v>
      </c>
      <c r="B114" s="4">
        <f t="shared" si="11"/>
        <v>1453.4918938212334</v>
      </c>
      <c r="C114" s="4">
        <f t="shared" si="12"/>
        <v>524.61692934877817</v>
      </c>
      <c r="D114" s="4">
        <f>IF($A114&gt;$D$20,"",SUM(C$30:C114))</f>
        <v>55512.865203140063</v>
      </c>
      <c r="E114" s="4">
        <f t="shared" si="13"/>
        <v>928.87496447245519</v>
      </c>
      <c r="F114" s="4">
        <f>IF($A114&gt;$D$20,"",SUM(E$30:E114))</f>
        <v>68033.945771664759</v>
      </c>
      <c r="G114" s="4">
        <f t="shared" si="14"/>
        <v>142966.05422833527</v>
      </c>
      <c r="H114" s="4">
        <f t="shared" si="15"/>
        <v>143.02623412971161</v>
      </c>
      <c r="I114" s="4"/>
      <c r="J114" s="4">
        <f t="shared" si="16"/>
        <v>400</v>
      </c>
      <c r="K114" s="4">
        <f t="shared" si="17"/>
        <v>226.19803607411606</v>
      </c>
      <c r="L114" s="4">
        <f t="shared" si="18"/>
        <v>42906.204778899548</v>
      </c>
      <c r="M114" s="4">
        <f t="shared" si="19"/>
        <v>0</v>
      </c>
      <c r="N114" s="4">
        <f t="shared" si="20"/>
        <v>0</v>
      </c>
      <c r="O114" s="4">
        <f t="shared" si="21"/>
        <v>0</v>
      </c>
    </row>
    <row r="115" spans="1:15" x14ac:dyDescent="0.2">
      <c r="A115" s="2">
        <v>86</v>
      </c>
      <c r="B115" s="4">
        <f t="shared" si="11"/>
        <v>1453.4918938212334</v>
      </c>
      <c r="C115" s="4">
        <f t="shared" si="12"/>
        <v>521.23040604080563</v>
      </c>
      <c r="D115" s="4">
        <f>IF($A115&gt;$D$20,"",SUM(C$30:C115))</f>
        <v>56034.095609180869</v>
      </c>
      <c r="E115" s="4">
        <f t="shared" si="13"/>
        <v>932.26148778042773</v>
      </c>
      <c r="F115" s="4">
        <f>IF($A115&gt;$D$20,"",SUM(E$30:E115))</f>
        <v>68966.207259445189</v>
      </c>
      <c r="G115" s="4">
        <f t="shared" si="14"/>
        <v>142033.79274055484</v>
      </c>
      <c r="H115" s="4">
        <f t="shared" si="15"/>
        <v>145.0060172749761</v>
      </c>
      <c r="I115" s="4"/>
      <c r="J115" s="4">
        <f t="shared" si="16"/>
        <v>400</v>
      </c>
      <c r="K115" s="4">
        <f t="shared" si="17"/>
        <v>229.54819556711257</v>
      </c>
      <c r="L115" s="4">
        <f t="shared" si="18"/>
        <v>43535.752974466661</v>
      </c>
      <c r="M115" s="4">
        <f t="shared" si="19"/>
        <v>0</v>
      </c>
      <c r="N115" s="4">
        <f t="shared" si="20"/>
        <v>0</v>
      </c>
      <c r="O115" s="4">
        <f t="shared" si="21"/>
        <v>0</v>
      </c>
    </row>
    <row r="116" spans="1:15" x14ac:dyDescent="0.2">
      <c r="A116" s="2">
        <v>87</v>
      </c>
      <c r="B116" s="4">
        <f t="shared" si="11"/>
        <v>1453.4918938212334</v>
      </c>
      <c r="C116" s="4">
        <f t="shared" si="12"/>
        <v>517.83153603327276</v>
      </c>
      <c r="D116" s="4">
        <f>IF($A116&gt;$D$20,"",SUM(C$30:C116))</f>
        <v>56551.92714521414</v>
      </c>
      <c r="E116" s="4">
        <f t="shared" si="13"/>
        <v>935.66035778796061</v>
      </c>
      <c r="F116" s="4">
        <f>IF($A116&gt;$D$20,"",SUM(E$30:E116))</f>
        <v>69901.867617233147</v>
      </c>
      <c r="G116" s="4">
        <f t="shared" si="14"/>
        <v>141098.13238276687</v>
      </c>
      <c r="H116" s="4">
        <f t="shared" si="15"/>
        <v>146.99301837962457</v>
      </c>
      <c r="I116" s="4"/>
      <c r="J116" s="4">
        <f t="shared" si="16"/>
        <v>400</v>
      </c>
      <c r="K116" s="4">
        <f t="shared" si="17"/>
        <v>232.91627841339661</v>
      </c>
      <c r="L116" s="4">
        <f t="shared" si="18"/>
        <v>44168.669252880056</v>
      </c>
      <c r="M116" s="4">
        <f t="shared" si="19"/>
        <v>0</v>
      </c>
      <c r="N116" s="4">
        <f t="shared" si="20"/>
        <v>0</v>
      </c>
      <c r="O116" s="4">
        <f t="shared" si="21"/>
        <v>0</v>
      </c>
    </row>
    <row r="117" spans="1:15" x14ac:dyDescent="0.2">
      <c r="A117" s="2">
        <v>88</v>
      </c>
      <c r="B117" s="4">
        <f t="shared" si="11"/>
        <v>1453.4918938212334</v>
      </c>
      <c r="C117" s="4">
        <f t="shared" si="12"/>
        <v>514.42027431217082</v>
      </c>
      <c r="D117" s="4">
        <f>IF($A117&gt;$D$20,"",SUM(C$30:C117))</f>
        <v>57066.347419526312</v>
      </c>
      <c r="E117" s="4">
        <f t="shared" si="13"/>
        <v>939.07161950906254</v>
      </c>
      <c r="F117" s="4">
        <f>IF($A117&gt;$D$20,"",SUM(E$30:E117))</f>
        <v>70840.939236742212</v>
      </c>
      <c r="G117" s="4">
        <f t="shared" si="14"/>
        <v>140159.06076325782</v>
      </c>
      <c r="H117" s="4">
        <f t="shared" si="15"/>
        <v>148.9872637591335</v>
      </c>
      <c r="I117" s="4"/>
      <c r="J117" s="4">
        <f t="shared" si="16"/>
        <v>400</v>
      </c>
      <c r="K117" s="4">
        <f t="shared" si="17"/>
        <v>236.30238050290828</v>
      </c>
      <c r="L117" s="4">
        <f t="shared" si="18"/>
        <v>44804.971633382964</v>
      </c>
      <c r="M117" s="4">
        <f t="shared" si="19"/>
        <v>0</v>
      </c>
      <c r="N117" s="4">
        <f t="shared" si="20"/>
        <v>0</v>
      </c>
      <c r="O117" s="4">
        <f t="shared" si="21"/>
        <v>0</v>
      </c>
    </row>
    <row r="118" spans="1:15" x14ac:dyDescent="0.2">
      <c r="A118" s="2">
        <v>89</v>
      </c>
      <c r="B118" s="4">
        <f t="shared" si="11"/>
        <v>1453.4918938212334</v>
      </c>
      <c r="C118" s="4">
        <f t="shared" si="12"/>
        <v>510.99657569937739</v>
      </c>
      <c r="D118" s="4">
        <f>IF($A118&gt;$D$20,"",SUM(C$30:C118))</f>
        <v>57577.343995225689</v>
      </c>
      <c r="E118" s="4">
        <f t="shared" si="13"/>
        <v>942.49531812185592</v>
      </c>
      <c r="F118" s="4">
        <f>IF($A118&gt;$D$20,"",SUM(E$30:E118))</f>
        <v>71783.43455486407</v>
      </c>
      <c r="G118" s="4">
        <f t="shared" si="14"/>
        <v>139216.56544513596</v>
      </c>
      <c r="H118" s="4">
        <f t="shared" si="15"/>
        <v>150.98877982492212</v>
      </c>
      <c r="I118" s="4"/>
      <c r="J118" s="4">
        <f t="shared" si="16"/>
        <v>400</v>
      </c>
      <c r="K118" s="4">
        <f t="shared" si="17"/>
        <v>239.70659823859884</v>
      </c>
      <c r="L118" s="4">
        <f t="shared" si="18"/>
        <v>45444.678231621561</v>
      </c>
      <c r="M118" s="4">
        <f t="shared" si="19"/>
        <v>0</v>
      </c>
      <c r="N118" s="4">
        <f t="shared" si="20"/>
        <v>0</v>
      </c>
      <c r="O118" s="4">
        <f t="shared" si="21"/>
        <v>0</v>
      </c>
    </row>
    <row r="119" spans="1:15" x14ac:dyDescent="0.2">
      <c r="A119" s="2">
        <v>90</v>
      </c>
      <c r="B119" s="4">
        <f t="shared" si="11"/>
        <v>1453.4918938212334</v>
      </c>
      <c r="C119" s="4">
        <f t="shared" si="12"/>
        <v>507.56039485205815</v>
      </c>
      <c r="D119" s="4">
        <f>IF($A119&gt;$D$20,"",SUM(C$30:C119))</f>
        <v>58084.904390077747</v>
      </c>
      <c r="E119" s="4">
        <f t="shared" si="13"/>
        <v>945.93149896917521</v>
      </c>
      <c r="F119" s="4">
        <f>IF($A119&gt;$D$20,"",SUM(E$30:E119))</f>
        <v>72729.366053833248</v>
      </c>
      <c r="G119" s="4">
        <f t="shared" si="14"/>
        <v>138270.63394616678</v>
      </c>
      <c r="H119" s="4">
        <f t="shared" si="15"/>
        <v>152.99759308470061</v>
      </c>
      <c r="I119" s="4"/>
      <c r="J119" s="4">
        <f t="shared" si="16"/>
        <v>400</v>
      </c>
      <c r="K119" s="4">
        <f t="shared" si="17"/>
        <v>243.12902853917535</v>
      </c>
      <c r="L119" s="4">
        <f t="shared" si="18"/>
        <v>46087.807260160735</v>
      </c>
      <c r="M119" s="4">
        <f t="shared" si="19"/>
        <v>0</v>
      </c>
      <c r="N119" s="4">
        <f t="shared" si="20"/>
        <v>0</v>
      </c>
      <c r="O119" s="4">
        <f t="shared" si="21"/>
        <v>0</v>
      </c>
    </row>
    <row r="120" spans="1:15" x14ac:dyDescent="0.2">
      <c r="A120" s="2">
        <v>91</v>
      </c>
      <c r="B120" s="4">
        <f t="shared" si="11"/>
        <v>1453.4918938212334</v>
      </c>
      <c r="C120" s="4">
        <f t="shared" si="12"/>
        <v>504.11168626206631</v>
      </c>
      <c r="D120" s="4">
        <f>IF($A120&gt;$D$20,"",SUM(C$30:C120))</f>
        <v>58589.016076339816</v>
      </c>
      <c r="E120" s="4">
        <f t="shared" si="13"/>
        <v>949.38020755916705</v>
      </c>
      <c r="F120" s="4">
        <f>IF($A120&gt;$D$20,"",SUM(E$30:E120))</f>
        <v>73678.746261392414</v>
      </c>
      <c r="G120" s="4">
        <f t="shared" si="14"/>
        <v>137321.2537386076</v>
      </c>
      <c r="H120" s="4">
        <f t="shared" si="15"/>
        <v>155.01373014282183</v>
      </c>
      <c r="I120" s="4"/>
      <c r="J120" s="4">
        <f t="shared" si="16"/>
        <v>400</v>
      </c>
      <c r="K120" s="4">
        <f t="shared" si="17"/>
        <v>246.56976884185991</v>
      </c>
      <c r="L120" s="4">
        <f t="shared" si="18"/>
        <v>46734.377029002593</v>
      </c>
      <c r="M120" s="4">
        <f t="shared" si="19"/>
        <v>0</v>
      </c>
      <c r="N120" s="4">
        <f t="shared" si="20"/>
        <v>0</v>
      </c>
      <c r="O120" s="4">
        <f t="shared" si="21"/>
        <v>0</v>
      </c>
    </row>
    <row r="121" spans="1:15" x14ac:dyDescent="0.2">
      <c r="A121" s="2">
        <v>92</v>
      </c>
      <c r="B121" s="4">
        <f t="shared" si="11"/>
        <v>1453.4918938212334</v>
      </c>
      <c r="C121" s="4">
        <f t="shared" si="12"/>
        <v>500.65040425534016</v>
      </c>
      <c r="D121" s="4">
        <f>IF($A121&gt;$D$20,"",SUM(C$30:C121))</f>
        <v>59089.666480595159</v>
      </c>
      <c r="E121" s="4">
        <f t="shared" si="13"/>
        <v>952.8414895658932</v>
      </c>
      <c r="F121" s="4">
        <f>IF($A121&gt;$D$20,"",SUM(E$30:E121))</f>
        <v>74631.587750958308</v>
      </c>
      <c r="G121" s="4">
        <f t="shared" si="14"/>
        <v>136368.41224904172</v>
      </c>
      <c r="H121" s="4">
        <f t="shared" si="15"/>
        <v>157.03721770063419</v>
      </c>
      <c r="I121" s="4"/>
      <c r="J121" s="4">
        <f t="shared" si="16"/>
        <v>400</v>
      </c>
      <c r="K121" s="4">
        <f t="shared" si="17"/>
        <v>250.02891710516386</v>
      </c>
      <c r="L121" s="4">
        <f t="shared" si="18"/>
        <v>47384.405946107756</v>
      </c>
      <c r="M121" s="4">
        <f t="shared" si="19"/>
        <v>0</v>
      </c>
      <c r="N121" s="4">
        <f t="shared" si="20"/>
        <v>0</v>
      </c>
      <c r="O121" s="4">
        <f t="shared" si="21"/>
        <v>0</v>
      </c>
    </row>
    <row r="122" spans="1:15" x14ac:dyDescent="0.2">
      <c r="A122" s="2">
        <v>93</v>
      </c>
      <c r="B122" s="4">
        <f t="shared" si="11"/>
        <v>1453.4918938212334</v>
      </c>
      <c r="C122" s="4">
        <f t="shared" si="12"/>
        <v>497.17650299129787</v>
      </c>
      <c r="D122" s="4">
        <f>IF($A122&gt;$D$20,"",SUM(C$30:C122))</f>
        <v>59586.842983586459</v>
      </c>
      <c r="E122" s="4">
        <f t="shared" si="13"/>
        <v>956.3153908299355</v>
      </c>
      <c r="F122" s="4">
        <f>IF($A122&gt;$D$20,"",SUM(E$30:E122))</f>
        <v>75587.903141788236</v>
      </c>
      <c r="G122" s="4">
        <f t="shared" si="14"/>
        <v>135412.09685821179</v>
      </c>
      <c r="H122" s="4">
        <f t="shared" si="15"/>
        <v>159.06808255683438</v>
      </c>
      <c r="I122" s="4"/>
      <c r="J122" s="4">
        <f t="shared" si="16"/>
        <v>400</v>
      </c>
      <c r="K122" s="4">
        <f t="shared" si="17"/>
        <v>253.50657181167648</v>
      </c>
      <c r="L122" s="4">
        <f t="shared" si="18"/>
        <v>48037.912517919431</v>
      </c>
      <c r="M122" s="4">
        <f t="shared" si="19"/>
        <v>0</v>
      </c>
      <c r="N122" s="4">
        <f t="shared" si="20"/>
        <v>0</v>
      </c>
      <c r="O122" s="4">
        <f t="shared" si="21"/>
        <v>0</v>
      </c>
    </row>
    <row r="123" spans="1:15" x14ac:dyDescent="0.2">
      <c r="A123" s="2">
        <v>94</v>
      </c>
      <c r="B123" s="4">
        <f t="shared" si="11"/>
        <v>1453.4918938212334</v>
      </c>
      <c r="C123" s="4">
        <f t="shared" si="12"/>
        <v>493.68993646223043</v>
      </c>
      <c r="D123" s="4">
        <f>IF($A123&gt;$D$20,"",SUM(C$30:C123))</f>
        <v>60080.532920048689</v>
      </c>
      <c r="E123" s="4">
        <f t="shared" si="13"/>
        <v>959.80195735900293</v>
      </c>
      <c r="F123" s="4">
        <f>IF($A123&gt;$D$20,"",SUM(E$30:E123))</f>
        <v>76547.705099147235</v>
      </c>
      <c r="G123" s="4">
        <f t="shared" si="14"/>
        <v>134452.29490085278</v>
      </c>
      <c r="H123" s="4">
        <f t="shared" si="15"/>
        <v>161.10635160782283</v>
      </c>
      <c r="I123" s="4"/>
      <c r="J123" s="4">
        <f t="shared" si="16"/>
        <v>400</v>
      </c>
      <c r="K123" s="4">
        <f t="shared" si="17"/>
        <v>257.00283197086895</v>
      </c>
      <c r="L123" s="4">
        <f t="shared" si="18"/>
        <v>48694.915349890303</v>
      </c>
      <c r="M123" s="4">
        <f t="shared" si="19"/>
        <v>0</v>
      </c>
      <c r="N123" s="4">
        <f t="shared" si="20"/>
        <v>0</v>
      </c>
      <c r="O123" s="4">
        <f t="shared" si="21"/>
        <v>0</v>
      </c>
    </row>
    <row r="124" spans="1:15" x14ac:dyDescent="0.2">
      <c r="A124" s="2">
        <v>95</v>
      </c>
      <c r="B124" s="4">
        <f t="shared" si="11"/>
        <v>1453.4918938212334</v>
      </c>
      <c r="C124" s="4">
        <f t="shared" si="12"/>
        <v>490.19065849269236</v>
      </c>
      <c r="D124" s="4">
        <f>IF($A124&gt;$D$20,"",SUM(C$30:C124))</f>
        <v>60570.72357854138</v>
      </c>
      <c r="E124" s="4">
        <f t="shared" si="13"/>
        <v>963.301235328541</v>
      </c>
      <c r="F124" s="4">
        <f>IF($A124&gt;$D$20,"",SUM(E$30:E124))</f>
        <v>77511.00633447578</v>
      </c>
      <c r="G124" s="4">
        <f t="shared" si="14"/>
        <v>133488.99366552423</v>
      </c>
      <c r="H124" s="4">
        <f t="shared" si="15"/>
        <v>163.15205184805973</v>
      </c>
      <c r="I124" s="4"/>
      <c r="J124" s="4">
        <f t="shared" si="16"/>
        <v>400</v>
      </c>
      <c r="K124" s="4">
        <f t="shared" si="17"/>
        <v>260.51779712191313</v>
      </c>
      <c r="L124" s="4">
        <f t="shared" si="18"/>
        <v>49355.43314701222</v>
      </c>
      <c r="M124" s="4">
        <f t="shared" si="19"/>
        <v>0</v>
      </c>
      <c r="N124" s="4">
        <f t="shared" si="20"/>
        <v>0</v>
      </c>
      <c r="O124" s="4">
        <f t="shared" si="21"/>
        <v>0</v>
      </c>
    </row>
    <row r="125" spans="1:15" x14ac:dyDescent="0.2">
      <c r="A125" s="2">
        <v>96</v>
      </c>
      <c r="B125" s="4">
        <f t="shared" si="11"/>
        <v>1453.4918938212334</v>
      </c>
      <c r="C125" s="4">
        <f t="shared" si="12"/>
        <v>486.6786227388904</v>
      </c>
      <c r="D125" s="4">
        <f>IF($A125&gt;$D$20,"",SUM(C$30:C125))</f>
        <v>61057.402201280267</v>
      </c>
      <c r="E125" s="4">
        <f t="shared" si="13"/>
        <v>966.81327108234291</v>
      </c>
      <c r="F125" s="4">
        <f>IF($A125&gt;$D$20,"",SUM(E$30:E125))</f>
        <v>78477.819605558121</v>
      </c>
      <c r="G125" s="4">
        <f t="shared" si="14"/>
        <v>132522.18039444188</v>
      </c>
      <c r="H125" s="4">
        <f t="shared" si="15"/>
        <v>165.20521037042232</v>
      </c>
      <c r="I125" s="4"/>
      <c r="J125" s="4">
        <f t="shared" si="16"/>
        <v>400</v>
      </c>
      <c r="K125" s="4">
        <f t="shared" si="17"/>
        <v>264.05156733651535</v>
      </c>
      <c r="L125" s="4">
        <f t="shared" si="18"/>
        <v>50019.484714348735</v>
      </c>
      <c r="M125" s="4">
        <f t="shared" si="19"/>
        <v>0</v>
      </c>
      <c r="N125" s="4">
        <f t="shared" si="20"/>
        <v>0</v>
      </c>
      <c r="O125" s="4">
        <f t="shared" si="21"/>
        <v>0</v>
      </c>
    </row>
    <row r="126" spans="1:15" x14ac:dyDescent="0.2">
      <c r="A126" s="2">
        <v>97</v>
      </c>
      <c r="B126" s="4">
        <f t="shared" si="11"/>
        <v>1453.4918938212334</v>
      </c>
      <c r="C126" s="4">
        <f t="shared" si="12"/>
        <v>483.15378268806933</v>
      </c>
      <c r="D126" s="4">
        <f>IF($A126&gt;$D$20,"",SUM(C$30:C126))</f>
        <v>61540.555983968334</v>
      </c>
      <c r="E126" s="4">
        <f t="shared" si="13"/>
        <v>970.33811113316403</v>
      </c>
      <c r="F126" s="4">
        <f>IF($A126&gt;$D$20,"",SUM(E$30:E126))</f>
        <v>79448.15771669129</v>
      </c>
      <c r="G126" s="4">
        <f t="shared" si="14"/>
        <v>131551.84228330871</v>
      </c>
      <c r="H126" s="4">
        <f t="shared" si="15"/>
        <v>167.26585436656467</v>
      </c>
      <c r="I126" s="4"/>
      <c r="J126" s="4">
        <f t="shared" si="16"/>
        <v>400</v>
      </c>
      <c r="K126" s="4">
        <f t="shared" si="17"/>
        <v>267.60424322176573</v>
      </c>
      <c r="L126" s="4">
        <f t="shared" si="18"/>
        <v>50687.0889575705</v>
      </c>
      <c r="M126" s="4">
        <f t="shared" si="19"/>
        <v>0</v>
      </c>
      <c r="N126" s="4">
        <f t="shared" si="20"/>
        <v>0</v>
      </c>
      <c r="O126" s="4">
        <f t="shared" si="21"/>
        <v>0</v>
      </c>
    </row>
    <row r="127" spans="1:15" x14ac:dyDescent="0.2">
      <c r="A127" s="2">
        <v>98</v>
      </c>
      <c r="B127" s="4">
        <f t="shared" si="11"/>
        <v>1453.4918938212334</v>
      </c>
      <c r="C127" s="4">
        <f t="shared" si="12"/>
        <v>479.61609165789628</v>
      </c>
      <c r="D127" s="4">
        <f>IF($A127&gt;$D$20,"",SUM(C$30:C127))</f>
        <v>62020.172075626229</v>
      </c>
      <c r="E127" s="4">
        <f t="shared" si="13"/>
        <v>973.87580216333708</v>
      </c>
      <c r="F127" s="4">
        <f>IF($A127&gt;$D$20,"",SUM(E$30:E127))</f>
        <v>80422.033518854631</v>
      </c>
      <c r="G127" s="4">
        <f t="shared" si="14"/>
        <v>130577.96648114537</v>
      </c>
      <c r="H127" s="4">
        <f t="shared" si="15"/>
        <v>169.33401112727609</v>
      </c>
      <c r="I127" s="4"/>
      <c r="J127" s="4">
        <f t="shared" si="16"/>
        <v>400</v>
      </c>
      <c r="K127" s="4">
        <f t="shared" si="17"/>
        <v>271.17592592300218</v>
      </c>
      <c r="L127" s="4">
        <f t="shared" si="18"/>
        <v>51358.264883493503</v>
      </c>
      <c r="M127" s="4">
        <f t="shared" si="19"/>
        <v>0</v>
      </c>
      <c r="N127" s="4">
        <f t="shared" si="20"/>
        <v>0</v>
      </c>
      <c r="O127" s="4">
        <f t="shared" si="21"/>
        <v>0</v>
      </c>
    </row>
    <row r="128" spans="1:15" x14ac:dyDescent="0.2">
      <c r="A128" s="2">
        <v>99</v>
      </c>
      <c r="B128" s="4">
        <f t="shared" si="11"/>
        <v>1453.4918938212334</v>
      </c>
      <c r="C128" s="4">
        <f t="shared" si="12"/>
        <v>476.06550279584246</v>
      </c>
      <c r="D128" s="4">
        <f>IF($A128&gt;$D$20,"",SUM(C$30:C128))</f>
        <v>62496.237578422071</v>
      </c>
      <c r="E128" s="4">
        <f t="shared" si="13"/>
        <v>977.4263910253909</v>
      </c>
      <c r="F128" s="4">
        <f>IF($A128&gt;$D$20,"",SUM(E$30:E128))</f>
        <v>81399.459909880024</v>
      </c>
      <c r="G128" s="4">
        <f t="shared" si="14"/>
        <v>129600.54009011998</v>
      </c>
      <c r="H128" s="4">
        <f t="shared" si="15"/>
        <v>171.40970804284427</v>
      </c>
      <c r="I128" s="4"/>
      <c r="J128" s="4">
        <f t="shared" si="16"/>
        <v>400</v>
      </c>
      <c r="K128" s="4">
        <f t="shared" si="17"/>
        <v>274.7667171266902</v>
      </c>
      <c r="L128" s="4">
        <f t="shared" si="18"/>
        <v>52033.03160062019</v>
      </c>
      <c r="M128" s="4">
        <f t="shared" si="19"/>
        <v>0</v>
      </c>
      <c r="N128" s="4">
        <f t="shared" si="20"/>
        <v>0</v>
      </c>
      <c r="O128" s="4">
        <f t="shared" si="21"/>
        <v>0</v>
      </c>
    </row>
    <row r="129" spans="1:15" x14ac:dyDescent="0.2">
      <c r="A129" s="2">
        <v>100</v>
      </c>
      <c r="B129" s="4">
        <f t="shared" si="11"/>
        <v>1453.4918938212334</v>
      </c>
      <c r="C129" s="4">
        <f t="shared" si="12"/>
        <v>472.50196907856235</v>
      </c>
      <c r="D129" s="4">
        <f>IF($A129&gt;$D$20,"",SUM(C$30:C129))</f>
        <v>62968.739547500634</v>
      </c>
      <c r="E129" s="4">
        <f t="shared" si="13"/>
        <v>980.98992474267106</v>
      </c>
      <c r="F129" s="4">
        <f>IF($A129&gt;$D$20,"",SUM(E$30:E129))</f>
        <v>82380.44983462269</v>
      </c>
      <c r="G129" s="4">
        <f t="shared" si="14"/>
        <v>128619.55016537731</v>
      </c>
      <c r="H129" s="4">
        <f t="shared" si="15"/>
        <v>173.49297260341717</v>
      </c>
      <c r="I129" s="4"/>
      <c r="J129" s="4">
        <f t="shared" si="16"/>
        <v>400</v>
      </c>
      <c r="K129" s="4">
        <f t="shared" si="17"/>
        <v>278.37671906331798</v>
      </c>
      <c r="L129" s="4">
        <f t="shared" si="18"/>
        <v>52711.408319683505</v>
      </c>
      <c r="M129" s="4">
        <f t="shared" si="19"/>
        <v>0</v>
      </c>
      <c r="N129" s="4">
        <f t="shared" si="20"/>
        <v>0</v>
      </c>
      <c r="O129" s="4">
        <f t="shared" si="21"/>
        <v>0</v>
      </c>
    </row>
    <row r="130" spans="1:15" x14ac:dyDescent="0.2">
      <c r="A130" s="2">
        <v>101</v>
      </c>
      <c r="B130" s="4">
        <f t="shared" si="11"/>
        <v>1453.4918938212334</v>
      </c>
      <c r="C130" s="4">
        <f t="shared" si="12"/>
        <v>468.92544331127141</v>
      </c>
      <c r="D130" s="4">
        <f>IF($A130&gt;$D$20,"",SUM(C$30:C130))</f>
        <v>63437.664990811907</v>
      </c>
      <c r="E130" s="4">
        <f t="shared" si="13"/>
        <v>984.5664505099619</v>
      </c>
      <c r="F130" s="4">
        <f>IF($A130&gt;$D$20,"",SUM(E$30:E130))</f>
        <v>83365.016285132646</v>
      </c>
      <c r="G130" s="4">
        <f t="shared" si="14"/>
        <v>127634.98371486735</v>
      </c>
      <c r="H130" s="4">
        <f t="shared" si="15"/>
        <v>175.58383239936717</v>
      </c>
      <c r="I130" s="4"/>
      <c r="J130" s="4">
        <f t="shared" si="16"/>
        <v>400</v>
      </c>
      <c r="K130" s="4">
        <f t="shared" si="17"/>
        <v>282.00603451030673</v>
      </c>
      <c r="L130" s="4">
        <f t="shared" si="18"/>
        <v>53393.41435419381</v>
      </c>
      <c r="M130" s="4">
        <f t="shared" si="19"/>
        <v>0</v>
      </c>
      <c r="N130" s="4">
        <f t="shared" si="20"/>
        <v>0</v>
      </c>
      <c r="O130" s="4">
        <f t="shared" si="21"/>
        <v>0</v>
      </c>
    </row>
    <row r="131" spans="1:15" x14ac:dyDescent="0.2">
      <c r="A131" s="2">
        <v>102</v>
      </c>
      <c r="B131" s="4">
        <f t="shared" si="11"/>
        <v>1453.4918938212334</v>
      </c>
      <c r="C131" s="4">
        <f t="shared" si="12"/>
        <v>465.33587812712051</v>
      </c>
      <c r="D131" s="4">
        <f>IF($A131&gt;$D$20,"",SUM(C$30:C131))</f>
        <v>63903.000868939031</v>
      </c>
      <c r="E131" s="4">
        <f t="shared" si="13"/>
        <v>988.15601569411285</v>
      </c>
      <c r="F131" s="4">
        <f>IF($A131&gt;$D$20,"",SUM(E$30:E131))</f>
        <v>84353.172300826758</v>
      </c>
      <c r="G131" s="4">
        <f t="shared" si="14"/>
        <v>126646.82769917324</v>
      </c>
      <c r="H131" s="4">
        <f t="shared" si="15"/>
        <v>177.68231512165653</v>
      </c>
      <c r="I131" s="4"/>
      <c r="J131" s="4">
        <f t="shared" si="16"/>
        <v>400</v>
      </c>
      <c r="K131" s="4">
        <f t="shared" si="17"/>
        <v>285.65476679493685</v>
      </c>
      <c r="L131" s="4">
        <f t="shared" si="18"/>
        <v>54079.069120988745</v>
      </c>
      <c r="M131" s="4">
        <f t="shared" si="19"/>
        <v>0</v>
      </c>
      <c r="N131" s="4">
        <f t="shared" si="20"/>
        <v>0</v>
      </c>
      <c r="O131" s="4">
        <f t="shared" si="21"/>
        <v>0</v>
      </c>
    </row>
    <row r="132" spans="1:15" x14ac:dyDescent="0.2">
      <c r="A132" s="2">
        <v>103</v>
      </c>
      <c r="B132" s="4">
        <f t="shared" si="11"/>
        <v>1453.4918938212334</v>
      </c>
      <c r="C132" s="4">
        <f t="shared" si="12"/>
        <v>461.73322598656904</v>
      </c>
      <c r="D132" s="4">
        <f>IF($A132&gt;$D$20,"",SUM(C$30:C132))</f>
        <v>64364.734094925603</v>
      </c>
      <c r="E132" s="4">
        <f t="shared" si="13"/>
        <v>991.75866783466427</v>
      </c>
      <c r="F132" s="4">
        <f>IF($A132&gt;$D$20,"",SUM(E$30:E132))</f>
        <v>85344.930968661429</v>
      </c>
      <c r="G132" s="4">
        <f t="shared" si="14"/>
        <v>125655.06903133857</v>
      </c>
      <c r="H132" s="4">
        <f t="shared" si="15"/>
        <v>179.78844856220411</v>
      </c>
      <c r="I132" s="4"/>
      <c r="J132" s="4">
        <f t="shared" si="16"/>
        <v>400</v>
      </c>
      <c r="K132" s="4">
        <f t="shared" si="17"/>
        <v>289.32301979728976</v>
      </c>
      <c r="L132" s="4">
        <f t="shared" si="18"/>
        <v>54768.392140786033</v>
      </c>
      <c r="M132" s="4">
        <f t="shared" si="19"/>
        <v>0</v>
      </c>
      <c r="N132" s="4">
        <f t="shared" si="20"/>
        <v>0</v>
      </c>
      <c r="O132" s="4">
        <f t="shared" si="21"/>
        <v>0</v>
      </c>
    </row>
    <row r="133" spans="1:15" x14ac:dyDescent="0.2">
      <c r="A133" s="2">
        <v>104</v>
      </c>
      <c r="B133" s="4">
        <f t="shared" si="11"/>
        <v>1453.4918938212334</v>
      </c>
      <c r="C133" s="4">
        <f t="shared" si="12"/>
        <v>458.11743917675517</v>
      </c>
      <c r="D133" s="4">
        <f>IF($A133&gt;$D$20,"",SUM(C$30:C133))</f>
        <v>64822.851534102359</v>
      </c>
      <c r="E133" s="4">
        <f t="shared" si="13"/>
        <v>995.37445464447819</v>
      </c>
      <c r="F133" s="4">
        <f>IF($A133&gt;$D$20,"",SUM(E$30:E133))</f>
        <v>86340.305423305908</v>
      </c>
      <c r="G133" s="4">
        <f t="shared" si="14"/>
        <v>124659.69457669409</v>
      </c>
      <c r="H133" s="4">
        <f t="shared" si="15"/>
        <v>181.90226061425381</v>
      </c>
      <c r="I133" s="4"/>
      <c r="J133" s="4">
        <f t="shared" si="16"/>
        <v>400</v>
      </c>
      <c r="K133" s="4">
        <f t="shared" si="17"/>
        <v>293.01089795320524</v>
      </c>
      <c r="L133" s="4">
        <f t="shared" si="18"/>
        <v>55461.403038739241</v>
      </c>
      <c r="M133" s="4">
        <f t="shared" si="19"/>
        <v>0</v>
      </c>
      <c r="N133" s="4">
        <f t="shared" si="20"/>
        <v>0</v>
      </c>
      <c r="O133" s="4">
        <f t="shared" si="21"/>
        <v>0</v>
      </c>
    </row>
    <row r="134" spans="1:15" x14ac:dyDescent="0.2">
      <c r="A134" s="2">
        <v>105</v>
      </c>
      <c r="B134" s="4">
        <f t="shared" si="11"/>
        <v>1453.4918938212334</v>
      </c>
      <c r="C134" s="4">
        <f t="shared" si="12"/>
        <v>454.48846981086382</v>
      </c>
      <c r="D134" s="4">
        <f>IF($A134&gt;$D$20,"",SUM(C$30:C134))</f>
        <v>65277.340003913225</v>
      </c>
      <c r="E134" s="4">
        <f t="shared" si="13"/>
        <v>999.0034240103696</v>
      </c>
      <c r="F134" s="4">
        <f>IF($A134&gt;$D$20,"",SUM(E$30:E134))</f>
        <v>87339.308847316279</v>
      </c>
      <c r="G134" s="4">
        <f t="shared" si="14"/>
        <v>123660.69115268372</v>
      </c>
      <c r="H134" s="4">
        <f t="shared" si="15"/>
        <v>184.02377927274341</v>
      </c>
      <c r="I134" s="4"/>
      <c r="J134" s="4">
        <f t="shared" si="16"/>
        <v>400</v>
      </c>
      <c r="K134" s="4">
        <f t="shared" si="17"/>
        <v>296.71850625725494</v>
      </c>
      <c r="L134" s="4">
        <f t="shared" si="18"/>
        <v>56158.121544996495</v>
      </c>
      <c r="M134" s="4">
        <f t="shared" si="19"/>
        <v>0</v>
      </c>
      <c r="N134" s="4">
        <f t="shared" si="20"/>
        <v>0</v>
      </c>
      <c r="O134" s="4">
        <f t="shared" si="21"/>
        <v>0</v>
      </c>
    </row>
    <row r="135" spans="1:15" x14ac:dyDescent="0.2">
      <c r="A135" s="2">
        <v>106</v>
      </c>
      <c r="B135" s="4">
        <f t="shared" si="11"/>
        <v>1453.4918938212334</v>
      </c>
      <c r="C135" s="4">
        <f t="shared" si="12"/>
        <v>450.84626982749268</v>
      </c>
      <c r="D135" s="4">
        <f>IF($A135&gt;$D$20,"",SUM(C$30:C135))</f>
        <v>65728.186273740721</v>
      </c>
      <c r="E135" s="4">
        <f t="shared" si="13"/>
        <v>1002.6456239937406</v>
      </c>
      <c r="F135" s="4">
        <f>IF($A135&gt;$D$20,"",SUM(E$30:E135))</f>
        <v>88341.954471310019</v>
      </c>
      <c r="G135" s="4">
        <f t="shared" si="14"/>
        <v>122658.04552868998</v>
      </c>
      <c r="H135" s="4">
        <f t="shared" si="15"/>
        <v>186.15303263467518</v>
      </c>
      <c r="I135" s="4"/>
      <c r="J135" s="4">
        <f t="shared" si="16"/>
        <v>400</v>
      </c>
      <c r="K135" s="4">
        <f t="shared" si="17"/>
        <v>300.44595026573126</v>
      </c>
      <c r="L135" s="4">
        <f t="shared" si="18"/>
        <v>56858.567495262228</v>
      </c>
      <c r="M135" s="4">
        <f t="shared" si="19"/>
        <v>0</v>
      </c>
      <c r="N135" s="4">
        <f t="shared" si="20"/>
        <v>0</v>
      </c>
      <c r="O135" s="4">
        <f t="shared" si="21"/>
        <v>0</v>
      </c>
    </row>
    <row r="136" spans="1:15" x14ac:dyDescent="0.2">
      <c r="A136" s="2">
        <v>107</v>
      </c>
      <c r="B136" s="4">
        <f t="shared" si="11"/>
        <v>1453.4918938212334</v>
      </c>
      <c r="C136" s="4">
        <f t="shared" si="12"/>
        <v>447.1907909900155</v>
      </c>
      <c r="D136" s="4">
        <f>IF($A136&gt;$D$20,"",SUM(C$30:C136))</f>
        <v>66175.377064730739</v>
      </c>
      <c r="E136" s="4">
        <f t="shared" si="13"/>
        <v>1006.3011028312178</v>
      </c>
      <c r="F136" s="4">
        <f>IF($A136&gt;$D$20,"",SUM(E$30:E136))</f>
        <v>89348.255574141236</v>
      </c>
      <c r="G136" s="4">
        <f t="shared" si="14"/>
        <v>121651.74442585876</v>
      </c>
      <c r="H136" s="4">
        <f t="shared" si="15"/>
        <v>188.29004889948914</v>
      </c>
      <c r="I136" s="4"/>
      <c r="J136" s="4">
        <f t="shared" si="16"/>
        <v>400</v>
      </c>
      <c r="K136" s="4">
        <f t="shared" si="17"/>
        <v>304.19333609965292</v>
      </c>
      <c r="L136" s="4">
        <f t="shared" si="18"/>
        <v>57562.760831361884</v>
      </c>
      <c r="M136" s="4">
        <f t="shared" si="19"/>
        <v>0</v>
      </c>
      <c r="N136" s="4">
        <f t="shared" si="20"/>
        <v>0</v>
      </c>
      <c r="O136" s="4">
        <f t="shared" si="21"/>
        <v>0</v>
      </c>
    </row>
    <row r="137" spans="1:15" x14ac:dyDescent="0.2">
      <c r="A137" s="2">
        <v>108</v>
      </c>
      <c r="B137" s="4">
        <f t="shared" si="11"/>
        <v>1453.4918938212334</v>
      </c>
      <c r="C137" s="4">
        <f t="shared" si="12"/>
        <v>443.52198488594337</v>
      </c>
      <c r="D137" s="4">
        <f>IF($A137&gt;$D$20,"",SUM(C$30:C137))</f>
        <v>66618.899049616681</v>
      </c>
      <c r="E137" s="4">
        <f t="shared" si="13"/>
        <v>1009.9699089352901</v>
      </c>
      <c r="F137" s="4">
        <f>IF($A137&gt;$D$20,"",SUM(E$30:E137))</f>
        <v>90358.225483076531</v>
      </c>
      <c r="G137" s="4">
        <f t="shared" si="14"/>
        <v>120641.77451692347</v>
      </c>
      <c r="H137" s="4">
        <f t="shared" si="15"/>
        <v>190.43485636943518</v>
      </c>
      <c r="I137" s="4"/>
      <c r="J137" s="4">
        <f t="shared" si="16"/>
        <v>400</v>
      </c>
      <c r="K137" s="4">
        <f t="shared" si="17"/>
        <v>307.96077044778605</v>
      </c>
      <c r="L137" s="4">
        <f t="shared" si="18"/>
        <v>58270.721601809673</v>
      </c>
      <c r="M137" s="4">
        <f t="shared" si="19"/>
        <v>0</v>
      </c>
      <c r="N137" s="4">
        <f t="shared" si="20"/>
        <v>0</v>
      </c>
      <c r="O137" s="4">
        <f t="shared" si="21"/>
        <v>0</v>
      </c>
    </row>
    <row r="138" spans="1:15" x14ac:dyDescent="0.2">
      <c r="A138" s="2">
        <v>109</v>
      </c>
      <c r="B138" s="4">
        <f t="shared" si="11"/>
        <v>1453.4918938212334</v>
      </c>
      <c r="C138" s="4">
        <f t="shared" si="12"/>
        <v>439.83980292628343</v>
      </c>
      <c r="D138" s="4">
        <f>IF($A138&gt;$D$20,"",SUM(C$30:C138))</f>
        <v>67058.738852542971</v>
      </c>
      <c r="E138" s="4">
        <f t="shared" si="13"/>
        <v>1013.6520908949499</v>
      </c>
      <c r="F138" s="4">
        <f>IF($A138&gt;$D$20,"",SUM(E$30:E138))</f>
        <v>91371.877573971477</v>
      </c>
      <c r="G138" s="4">
        <f t="shared" si="14"/>
        <v>119628.12242602852</v>
      </c>
      <c r="H138" s="4">
        <f t="shared" si="15"/>
        <v>192.58748344994871</v>
      </c>
      <c r="I138" s="4"/>
      <c r="J138" s="4">
        <f t="shared" si="16"/>
        <v>400</v>
      </c>
      <c r="K138" s="4">
        <f t="shared" si="17"/>
        <v>311.74836056968172</v>
      </c>
      <c r="L138" s="4">
        <f t="shared" si="18"/>
        <v>58982.469962379357</v>
      </c>
      <c r="M138" s="4">
        <f t="shared" si="19"/>
        <v>0</v>
      </c>
      <c r="N138" s="4">
        <f t="shared" si="20"/>
        <v>0</v>
      </c>
      <c r="O138" s="4">
        <f t="shared" si="21"/>
        <v>0</v>
      </c>
    </row>
    <row r="139" spans="1:15" x14ac:dyDescent="0.2">
      <c r="A139" s="2">
        <v>110</v>
      </c>
      <c r="B139" s="4">
        <f t="shared" si="11"/>
        <v>1453.4918938212334</v>
      </c>
      <c r="C139" s="4">
        <f t="shared" si="12"/>
        <v>436.14419634489559</v>
      </c>
      <c r="D139" s="4">
        <f>IF($A139&gt;$D$20,"",SUM(C$30:C139))</f>
        <v>67494.883048887859</v>
      </c>
      <c r="E139" s="4">
        <f t="shared" si="13"/>
        <v>1017.3476974763378</v>
      </c>
      <c r="F139" s="4">
        <f>IF($A139&gt;$D$20,"",SUM(E$30:E139))</f>
        <v>92389.225271447809</v>
      </c>
      <c r="G139" s="4">
        <f t="shared" si="14"/>
        <v>118610.77472855219</v>
      </c>
      <c r="H139" s="4">
        <f t="shared" si="15"/>
        <v>194.7479586500267</v>
      </c>
      <c r="I139" s="4"/>
      <c r="J139" s="4">
        <f t="shared" si="16"/>
        <v>400</v>
      </c>
      <c r="K139" s="4">
        <f t="shared" si="17"/>
        <v>315.55621429872951</v>
      </c>
      <c r="L139" s="4">
        <f t="shared" si="18"/>
        <v>59698.02617667809</v>
      </c>
      <c r="M139" s="4">
        <f t="shared" si="19"/>
        <v>0</v>
      </c>
      <c r="N139" s="4">
        <f t="shared" si="20"/>
        <v>0</v>
      </c>
      <c r="O139" s="4">
        <f t="shared" si="21"/>
        <v>0</v>
      </c>
    </row>
    <row r="140" spans="1:15" x14ac:dyDescent="0.2">
      <c r="A140" s="2">
        <v>111</v>
      </c>
      <c r="B140" s="4">
        <f t="shared" si="11"/>
        <v>1453.4918938212334</v>
      </c>
      <c r="C140" s="4">
        <f t="shared" si="12"/>
        <v>432.43511619784647</v>
      </c>
      <c r="D140" s="4">
        <f>IF($A140&gt;$D$20,"",SUM(C$30:C140))</f>
        <v>67927.3181650857</v>
      </c>
      <c r="E140" s="4">
        <f t="shared" si="13"/>
        <v>1021.0567776233869</v>
      </c>
      <c r="F140" s="4">
        <f>IF($A140&gt;$D$20,"",SUM(E$30:E140))</f>
        <v>93410.282049071189</v>
      </c>
      <c r="G140" s="4">
        <f t="shared" si="14"/>
        <v>117589.71795092881</v>
      </c>
      <c r="H140" s="4">
        <f t="shared" si="15"/>
        <v>196.91631058260486</v>
      </c>
      <c r="I140" s="4"/>
      <c r="J140" s="4">
        <f t="shared" si="16"/>
        <v>400</v>
      </c>
      <c r="K140" s="4">
        <f t="shared" si="17"/>
        <v>319.38444004522773</v>
      </c>
      <c r="L140" s="4">
        <f t="shared" si="18"/>
        <v>60417.410616723319</v>
      </c>
      <c r="M140" s="4">
        <f t="shared" si="19"/>
        <v>0</v>
      </c>
      <c r="N140" s="4">
        <f t="shared" si="20"/>
        <v>0</v>
      </c>
      <c r="O140" s="4">
        <f t="shared" si="21"/>
        <v>0</v>
      </c>
    </row>
    <row r="141" spans="1:15" x14ac:dyDescent="0.2">
      <c r="A141" s="2">
        <v>112</v>
      </c>
      <c r="B141" s="4">
        <f t="shared" si="11"/>
        <v>1453.4918938212334</v>
      </c>
      <c r="C141" s="4">
        <f t="shared" si="12"/>
        <v>428.71251336276123</v>
      </c>
      <c r="D141" s="4">
        <f>IF($A141&gt;$D$20,"",SUM(C$30:C141))</f>
        <v>68356.030678448456</v>
      </c>
      <c r="E141" s="4">
        <f t="shared" si="13"/>
        <v>1024.7793804584721</v>
      </c>
      <c r="F141" s="4">
        <f>IF($A141&gt;$D$20,"",SUM(E$30:E141))</f>
        <v>94435.061429529655</v>
      </c>
      <c r="G141" s="4">
        <f t="shared" si="14"/>
        <v>116564.93857047035</v>
      </c>
      <c r="H141" s="4">
        <f t="shared" si="15"/>
        <v>199.09256796493742</v>
      </c>
      <c r="I141" s="4"/>
      <c r="J141" s="4">
        <f t="shared" si="16"/>
        <v>400</v>
      </c>
      <c r="K141" s="4">
        <f t="shared" si="17"/>
        <v>323.23314679946975</v>
      </c>
      <c r="L141" s="4">
        <f t="shared" si="18"/>
        <v>61140.643763522785</v>
      </c>
      <c r="M141" s="4">
        <f t="shared" si="19"/>
        <v>0</v>
      </c>
      <c r="N141" s="4">
        <f t="shared" si="20"/>
        <v>0</v>
      </c>
      <c r="O141" s="4">
        <f t="shared" si="21"/>
        <v>0</v>
      </c>
    </row>
    <row r="142" spans="1:15" x14ac:dyDescent="0.2">
      <c r="A142" s="2">
        <v>113</v>
      </c>
      <c r="B142" s="4">
        <f t="shared" si="11"/>
        <v>1453.4918938212334</v>
      </c>
      <c r="C142" s="4">
        <f t="shared" si="12"/>
        <v>424.97633853817308</v>
      </c>
      <c r="D142" s="4">
        <f>IF($A142&gt;$D$20,"",SUM(C$30:C142))</f>
        <v>68781.007016986623</v>
      </c>
      <c r="E142" s="4">
        <f t="shared" si="13"/>
        <v>1028.5155552830602</v>
      </c>
      <c r="F142" s="4">
        <f>IF($A142&gt;$D$20,"",SUM(E$30:E142))</f>
        <v>95463.576984812709</v>
      </c>
      <c r="G142" s="4">
        <f t="shared" si="14"/>
        <v>115536.42301518729</v>
      </c>
      <c r="H142" s="4">
        <f t="shared" si="15"/>
        <v>201.27675961897603</v>
      </c>
      <c r="I142" s="4"/>
      <c r="J142" s="4">
        <f t="shared" si="16"/>
        <v>400</v>
      </c>
      <c r="K142" s="4">
        <f t="shared" si="17"/>
        <v>327.10244413484691</v>
      </c>
      <c r="L142" s="4">
        <f t="shared" si="18"/>
        <v>61867.746207657634</v>
      </c>
      <c r="M142" s="4">
        <f t="shared" si="19"/>
        <v>0</v>
      </c>
      <c r="N142" s="4">
        <f t="shared" si="20"/>
        <v>0</v>
      </c>
      <c r="O142" s="4">
        <f t="shared" si="21"/>
        <v>0</v>
      </c>
    </row>
    <row r="143" spans="1:15" x14ac:dyDescent="0.2">
      <c r="A143" s="2">
        <v>114</v>
      </c>
      <c r="B143" s="4">
        <f t="shared" si="11"/>
        <v>1453.4918938212334</v>
      </c>
      <c r="C143" s="4">
        <f t="shared" si="12"/>
        <v>421.22654224287027</v>
      </c>
      <c r="D143" s="4">
        <f>IF($A143&gt;$D$20,"",SUM(C$30:C143))</f>
        <v>69202.233559229498</v>
      </c>
      <c r="E143" s="4">
        <f t="shared" si="13"/>
        <v>1032.2653515783632</v>
      </c>
      <c r="F143" s="4">
        <f>IF($A143&gt;$D$20,"",SUM(E$30:E143))</f>
        <v>96495.84233639107</v>
      </c>
      <c r="G143" s="4">
        <f t="shared" si="14"/>
        <v>114504.15766360893</v>
      </c>
      <c r="H143" s="4">
        <f t="shared" si="15"/>
        <v>203.46891447175375</v>
      </c>
      <c r="I143" s="4"/>
      <c r="J143" s="4">
        <f t="shared" si="16"/>
        <v>400</v>
      </c>
      <c r="K143" s="4">
        <f t="shared" si="17"/>
        <v>330.99244221096831</v>
      </c>
      <c r="L143" s="4">
        <f t="shared" si="18"/>
        <v>62598.738649868603</v>
      </c>
      <c r="M143" s="4">
        <f t="shared" si="19"/>
        <v>0</v>
      </c>
      <c r="N143" s="4">
        <f t="shared" si="20"/>
        <v>0</v>
      </c>
      <c r="O143" s="4">
        <f t="shared" si="21"/>
        <v>0</v>
      </c>
    </row>
    <row r="144" spans="1:15" x14ac:dyDescent="0.2">
      <c r="A144" s="2">
        <v>115</v>
      </c>
      <c r="B144" s="4">
        <f t="shared" si="11"/>
        <v>1453.4918938212334</v>
      </c>
      <c r="C144" s="4">
        <f t="shared" si="12"/>
        <v>417.46307481524087</v>
      </c>
      <c r="D144" s="4">
        <f>IF($A144&gt;$D$20,"",SUM(C$30:C144))</f>
        <v>69619.69663404474</v>
      </c>
      <c r="E144" s="4">
        <f t="shared" si="13"/>
        <v>1036.0288190059925</v>
      </c>
      <c r="F144" s="4">
        <f>IF($A144&gt;$D$20,"",SUM(E$30:E144))</f>
        <v>97531.871155397064</v>
      </c>
      <c r="G144" s="4">
        <f t="shared" si="14"/>
        <v>113468.12884460294</v>
      </c>
      <c r="H144" s="4">
        <f t="shared" si="15"/>
        <v>205.66906155576515</v>
      </c>
      <c r="I144" s="4"/>
      <c r="J144" s="4">
        <f t="shared" si="16"/>
        <v>400</v>
      </c>
      <c r="K144" s="4">
        <f t="shared" si="17"/>
        <v>334.90325177679699</v>
      </c>
      <c r="L144" s="4">
        <f t="shared" si="18"/>
        <v>63333.641901645402</v>
      </c>
      <c r="M144" s="4">
        <f t="shared" si="19"/>
        <v>0</v>
      </c>
      <c r="N144" s="4">
        <f t="shared" si="20"/>
        <v>0</v>
      </c>
      <c r="O144" s="4">
        <f t="shared" si="21"/>
        <v>0</v>
      </c>
    </row>
    <row r="145" spans="1:15" x14ac:dyDescent="0.2">
      <c r="A145" s="2">
        <v>116</v>
      </c>
      <c r="B145" s="4">
        <f t="shared" si="11"/>
        <v>1453.4918938212334</v>
      </c>
      <c r="C145" s="4">
        <f t="shared" si="12"/>
        <v>413.68588641261482</v>
      </c>
      <c r="D145" s="4">
        <f>IF($A145&gt;$D$20,"",SUM(C$30:C145))</f>
        <v>70033.382520457351</v>
      </c>
      <c r="E145" s="4">
        <f t="shared" si="13"/>
        <v>1039.8060074086186</v>
      </c>
      <c r="F145" s="4">
        <f>IF($A145&gt;$D$20,"",SUM(E$30:E145))</f>
        <v>98571.677162805689</v>
      </c>
      <c r="G145" s="4">
        <f t="shared" si="14"/>
        <v>112428.32283719431</v>
      </c>
      <c r="H145" s="4">
        <f t="shared" si="15"/>
        <v>207.87723000935404</v>
      </c>
      <c r="I145" s="4"/>
      <c r="J145" s="4">
        <f t="shared" si="16"/>
        <v>400</v>
      </c>
      <c r="K145" s="4">
        <f t="shared" si="17"/>
        <v>338.83498417380287</v>
      </c>
      <c r="L145" s="4">
        <f t="shared" si="18"/>
        <v>64072.476885819204</v>
      </c>
      <c r="M145" s="4">
        <f t="shared" si="19"/>
        <v>0</v>
      </c>
      <c r="N145" s="4">
        <f t="shared" si="20"/>
        <v>0</v>
      </c>
      <c r="O145" s="4">
        <f t="shared" si="21"/>
        <v>0</v>
      </c>
    </row>
    <row r="146" spans="1:15" x14ac:dyDescent="0.2">
      <c r="A146" s="2">
        <v>117</v>
      </c>
      <c r="B146" s="4">
        <f t="shared" si="11"/>
        <v>1453.4918938212334</v>
      </c>
      <c r="C146" s="4">
        <f t="shared" si="12"/>
        <v>409.89492701060419</v>
      </c>
      <c r="D146" s="4">
        <f>IF($A146&gt;$D$20,"",SUM(C$30:C146))</f>
        <v>70443.277447467961</v>
      </c>
      <c r="E146" s="4">
        <f t="shared" si="13"/>
        <v>1043.5969668106291</v>
      </c>
      <c r="F146" s="4">
        <f>IF($A146&gt;$D$20,"",SUM(E$30:E146))</f>
        <v>99615.274129616315</v>
      </c>
      <c r="G146" s="4">
        <f t="shared" si="14"/>
        <v>111384.72587038369</v>
      </c>
      <c r="H146" s="4">
        <f t="shared" si="15"/>
        <v>210.09344907709647</v>
      </c>
      <c r="I146" s="4"/>
      <c r="J146" s="4">
        <f t="shared" si="16"/>
        <v>400</v>
      </c>
      <c r="K146" s="4">
        <f t="shared" si="17"/>
        <v>342.78775133913274</v>
      </c>
      <c r="L146" s="4">
        <f t="shared" si="18"/>
        <v>64815.26463715834</v>
      </c>
      <c r="M146" s="4">
        <f t="shared" si="19"/>
        <v>0</v>
      </c>
      <c r="N146" s="4">
        <f t="shared" si="20"/>
        <v>0</v>
      </c>
      <c r="O146" s="4">
        <f t="shared" si="21"/>
        <v>0</v>
      </c>
    </row>
    <row r="147" spans="1:15" x14ac:dyDescent="0.2">
      <c r="A147" s="2">
        <v>118</v>
      </c>
      <c r="B147" s="4">
        <f t="shared" si="11"/>
        <v>1453.4918938212334</v>
      </c>
      <c r="C147" s="4">
        <f t="shared" si="12"/>
        <v>406.0901464024405</v>
      </c>
      <c r="D147" s="4">
        <f>IF($A147&gt;$D$20,"",SUM(C$30:C147))</f>
        <v>70849.367593870396</v>
      </c>
      <c r="E147" s="4">
        <f t="shared" si="13"/>
        <v>1047.4017474187929</v>
      </c>
      <c r="F147" s="4">
        <f>IF($A147&gt;$D$20,"",SUM(E$30:E147))</f>
        <v>100662.6758770351</v>
      </c>
      <c r="G147" s="4">
        <f t="shared" si="14"/>
        <v>110337.3241229649</v>
      </c>
      <c r="H147" s="4">
        <f t="shared" si="15"/>
        <v>212.31774811019</v>
      </c>
      <c r="I147" s="4"/>
      <c r="J147" s="4">
        <f t="shared" si="16"/>
        <v>400</v>
      </c>
      <c r="K147" s="4">
        <f t="shared" si="17"/>
        <v>346.76166580879709</v>
      </c>
      <c r="L147" s="4">
        <f t="shared" si="18"/>
        <v>65562.026302967133</v>
      </c>
      <c r="M147" s="4">
        <f t="shared" si="19"/>
        <v>0</v>
      </c>
      <c r="N147" s="4">
        <f t="shared" si="20"/>
        <v>0</v>
      </c>
      <c r="O147" s="4">
        <f t="shared" si="21"/>
        <v>0</v>
      </c>
    </row>
    <row r="148" spans="1:15" x14ac:dyDescent="0.2">
      <c r="A148" s="2">
        <v>119</v>
      </c>
      <c r="B148" s="4">
        <f t="shared" si="11"/>
        <v>1453.4918938212334</v>
      </c>
      <c r="C148" s="4">
        <f t="shared" si="12"/>
        <v>402.27149419830948</v>
      </c>
      <c r="D148" s="4">
        <f>IF($A148&gt;$D$20,"",SUM(C$30:C148))</f>
        <v>71251.63908806871</v>
      </c>
      <c r="E148" s="4">
        <f t="shared" si="13"/>
        <v>1051.2203996229239</v>
      </c>
      <c r="F148" s="4">
        <f>IF($A148&gt;$D$20,"",SUM(E$30:E148))</f>
        <v>101713.89627665802</v>
      </c>
      <c r="G148" s="4">
        <f t="shared" si="14"/>
        <v>109286.10372334198</v>
      </c>
      <c r="H148" s="4">
        <f t="shared" si="15"/>
        <v>214.55015656684168</v>
      </c>
      <c r="I148" s="4"/>
      <c r="J148" s="4">
        <f t="shared" si="16"/>
        <v>400</v>
      </c>
      <c r="K148" s="4">
        <f t="shared" si="17"/>
        <v>350.75684072087415</v>
      </c>
      <c r="L148" s="4">
        <f t="shared" si="18"/>
        <v>66312.783143688008</v>
      </c>
      <c r="M148" s="4">
        <f t="shared" si="19"/>
        <v>0</v>
      </c>
      <c r="N148" s="4">
        <f t="shared" si="20"/>
        <v>0</v>
      </c>
      <c r="O148" s="4">
        <f t="shared" si="21"/>
        <v>0</v>
      </c>
    </row>
    <row r="149" spans="1:15" x14ac:dyDescent="0.2">
      <c r="A149" s="2">
        <v>120</v>
      </c>
      <c r="B149" s="4">
        <f t="shared" si="11"/>
        <v>1453.4918938212334</v>
      </c>
      <c r="C149" s="4">
        <f t="shared" si="12"/>
        <v>398.43891982468426</v>
      </c>
      <c r="D149" s="4">
        <f>IF($A149&gt;$D$20,"",SUM(C$30:C149))</f>
        <v>71650.078007893389</v>
      </c>
      <c r="E149" s="4">
        <f t="shared" si="13"/>
        <v>1055.0529739965491</v>
      </c>
      <c r="F149" s="4">
        <f>IF($A149&gt;$D$20,"",SUM(E$30:E149))</f>
        <v>102768.94925065456</v>
      </c>
      <c r="G149" s="4">
        <f t="shared" si="14"/>
        <v>108231.05074934544</v>
      </c>
      <c r="H149" s="4">
        <f t="shared" si="15"/>
        <v>216.79070401265824</v>
      </c>
      <c r="I149" s="4"/>
      <c r="J149" s="4">
        <f t="shared" si="16"/>
        <v>400</v>
      </c>
      <c r="K149" s="4">
        <f t="shared" si="17"/>
        <v>354.77338981873083</v>
      </c>
      <c r="L149" s="4">
        <f t="shared" si="18"/>
        <v>67067.556533506737</v>
      </c>
      <c r="M149" s="4">
        <f t="shared" si="19"/>
        <v>0</v>
      </c>
      <c r="N149" s="4">
        <f t="shared" si="20"/>
        <v>0</v>
      </c>
      <c r="O149" s="4">
        <f t="shared" si="21"/>
        <v>0</v>
      </c>
    </row>
    <row r="150" spans="1:15" x14ac:dyDescent="0.2">
      <c r="A150" s="2">
        <v>121</v>
      </c>
      <c r="B150" s="4">
        <f t="shared" si="11"/>
        <v>1453.4918938212334</v>
      </c>
      <c r="C150" s="4">
        <f t="shared" si="12"/>
        <v>394.59237252365517</v>
      </c>
      <c r="D150" s="4">
        <f>IF($A150&gt;$D$20,"",SUM(C$30:C150))</f>
        <v>72044.670380417039</v>
      </c>
      <c r="E150" s="4">
        <f t="shared" si="13"/>
        <v>1058.8995212975783</v>
      </c>
      <c r="F150" s="4">
        <f>IF($A150&gt;$D$20,"",SUM(E$30:E150))</f>
        <v>103827.84877195214</v>
      </c>
      <c r="G150" s="4">
        <f t="shared" si="14"/>
        <v>107172.15122804786</v>
      </c>
      <c r="H150" s="4">
        <f t="shared" si="15"/>
        <v>219.03942012103778</v>
      </c>
      <c r="I150" s="4"/>
      <c r="J150" s="4">
        <f t="shared" si="16"/>
        <v>400</v>
      </c>
      <c r="K150" s="4">
        <f t="shared" si="17"/>
        <v>358.81142745426104</v>
      </c>
      <c r="L150" s="4">
        <f t="shared" si="18"/>
        <v>67826.367960960997</v>
      </c>
      <c r="M150" s="4">
        <f t="shared" si="19"/>
        <v>0</v>
      </c>
      <c r="N150" s="4">
        <f t="shared" si="20"/>
        <v>0</v>
      </c>
      <c r="O150" s="4">
        <f t="shared" si="21"/>
        <v>0</v>
      </c>
    </row>
    <row r="151" spans="1:15" x14ac:dyDescent="0.2">
      <c r="A151" s="2">
        <v>122</v>
      </c>
      <c r="B151" s="4">
        <f t="shared" si="11"/>
        <v>1453.4918938212334</v>
      </c>
      <c r="C151" s="4">
        <f t="shared" si="12"/>
        <v>390.73180135225778</v>
      </c>
      <c r="D151" s="4">
        <f>IF($A151&gt;$D$20,"",SUM(C$30:C151))</f>
        <v>72435.402181769299</v>
      </c>
      <c r="E151" s="4">
        <f t="shared" si="13"/>
        <v>1062.7600924689755</v>
      </c>
      <c r="F151" s="4">
        <f>IF($A151&gt;$D$20,"",SUM(E$30:E151))</f>
        <v>104890.60886442111</v>
      </c>
      <c r="G151" s="4">
        <f t="shared" si="14"/>
        <v>106109.39113557889</v>
      </c>
      <c r="H151" s="4">
        <f t="shared" si="15"/>
        <v>221.29633467356234</v>
      </c>
      <c r="I151" s="4"/>
      <c r="J151" s="4">
        <f t="shared" si="16"/>
        <v>400</v>
      </c>
      <c r="K151" s="4">
        <f t="shared" si="17"/>
        <v>362.8710685911413</v>
      </c>
      <c r="L151" s="4">
        <f t="shared" si="18"/>
        <v>68589.239029552133</v>
      </c>
      <c r="M151" s="4">
        <f t="shared" si="19"/>
        <v>0</v>
      </c>
      <c r="N151" s="4">
        <f t="shared" si="20"/>
        <v>0</v>
      </c>
      <c r="O151" s="4">
        <f t="shared" si="21"/>
        <v>0</v>
      </c>
    </row>
    <row r="152" spans="1:15" x14ac:dyDescent="0.2">
      <c r="A152" s="2">
        <v>123</v>
      </c>
      <c r="B152" s="4">
        <f t="shared" si="11"/>
        <v>1453.4918938212334</v>
      </c>
      <c r="C152" s="4">
        <f t="shared" si="12"/>
        <v>386.85715518179796</v>
      </c>
      <c r="D152" s="4">
        <f>IF($A152&gt;$D$20,"",SUM(C$30:C152))</f>
        <v>72822.259336951101</v>
      </c>
      <c r="E152" s="4">
        <f t="shared" si="13"/>
        <v>1066.6347386394355</v>
      </c>
      <c r="F152" s="4">
        <f>IF($A152&gt;$D$20,"",SUM(E$30:E152))</f>
        <v>105957.24360306055</v>
      </c>
      <c r="G152" s="4">
        <f t="shared" si="14"/>
        <v>105042.75639693945</v>
      </c>
      <c r="H152" s="4">
        <f t="shared" si="15"/>
        <v>223.5614775603928</v>
      </c>
      <c r="I152" s="4"/>
      <c r="J152" s="4">
        <f t="shared" si="16"/>
        <v>400</v>
      </c>
      <c r="K152" s="4">
        <f t="shared" si="17"/>
        <v>366.95242880810389</v>
      </c>
      <c r="L152" s="4">
        <f t="shared" si="18"/>
        <v>69356.191458360234</v>
      </c>
      <c r="M152" s="4">
        <f t="shared" si="19"/>
        <v>0</v>
      </c>
      <c r="N152" s="4">
        <f t="shared" si="20"/>
        <v>0</v>
      </c>
      <c r="O152" s="4">
        <f t="shared" si="21"/>
        <v>0</v>
      </c>
    </row>
    <row r="153" spans="1:15" x14ac:dyDescent="0.2">
      <c r="A153" s="2">
        <v>124</v>
      </c>
      <c r="B153" s="4">
        <f t="shared" si="11"/>
        <v>1453.4918938212334</v>
      </c>
      <c r="C153" s="4">
        <f t="shared" si="12"/>
        <v>382.96838269717506</v>
      </c>
      <c r="D153" s="4">
        <f>IF($A153&gt;$D$20,"",SUM(C$30:C153))</f>
        <v>73205.227719648276</v>
      </c>
      <c r="E153" s="4">
        <f t="shared" si="13"/>
        <v>1070.5235111240584</v>
      </c>
      <c r="F153" s="4">
        <f>IF($A153&gt;$D$20,"",SUM(E$30:E153))</f>
        <v>107027.76711418461</v>
      </c>
      <c r="G153" s="4">
        <f t="shared" si="14"/>
        <v>103972.23288581539</v>
      </c>
      <c r="H153" s="4">
        <f t="shared" si="15"/>
        <v>225.83487878066529</v>
      </c>
      <c r="I153" s="4"/>
      <c r="J153" s="4">
        <f t="shared" si="16"/>
        <v>400</v>
      </c>
      <c r="K153" s="4">
        <f t="shared" si="17"/>
        <v>371.05562430222722</v>
      </c>
      <c r="L153" s="4">
        <f t="shared" si="18"/>
        <v>70127.247082662463</v>
      </c>
      <c r="M153" s="4">
        <f t="shared" si="19"/>
        <v>0</v>
      </c>
      <c r="N153" s="4">
        <f t="shared" si="20"/>
        <v>0</v>
      </c>
      <c r="O153" s="4">
        <f t="shared" si="21"/>
        <v>0</v>
      </c>
    </row>
    <row r="154" spans="1:15" x14ac:dyDescent="0.2">
      <c r="A154" s="2">
        <v>125</v>
      </c>
      <c r="B154" s="4">
        <f t="shared" si="11"/>
        <v>1453.4918938212334</v>
      </c>
      <c r="C154" s="4">
        <f t="shared" si="12"/>
        <v>379.06543239620191</v>
      </c>
      <c r="D154" s="4">
        <f>IF($A154&gt;$D$20,"",SUM(C$30:C154))</f>
        <v>73584.293152044484</v>
      </c>
      <c r="E154" s="4">
        <f t="shared" si="13"/>
        <v>1074.4264614250314</v>
      </c>
      <c r="F154" s="4">
        <f>IF($A154&gt;$D$20,"",SUM(E$30:E154))</f>
        <v>108102.19357560964</v>
      </c>
      <c r="G154" s="4">
        <f t="shared" si="14"/>
        <v>102897.80642439036</v>
      </c>
      <c r="H154" s="4">
        <f t="shared" si="15"/>
        <v>228.11656844288643</v>
      </c>
      <c r="I154" s="4"/>
      <c r="J154" s="4">
        <f t="shared" si="16"/>
        <v>400</v>
      </c>
      <c r="K154" s="4">
        <f t="shared" si="17"/>
        <v>375.18077189224414</v>
      </c>
      <c r="L154" s="4">
        <f t="shared" si="18"/>
        <v>70902.427854554713</v>
      </c>
      <c r="M154" s="4">
        <f t="shared" si="19"/>
        <v>0</v>
      </c>
      <c r="N154" s="4">
        <f t="shared" si="20"/>
        <v>0</v>
      </c>
      <c r="O154" s="4">
        <f t="shared" si="21"/>
        <v>0</v>
      </c>
    </row>
    <row r="155" spans="1:15" x14ac:dyDescent="0.2">
      <c r="A155" s="2">
        <v>126</v>
      </c>
      <c r="B155" s="4">
        <f t="shared" si="11"/>
        <v>1453.4918938212334</v>
      </c>
      <c r="C155" s="4">
        <f t="shared" si="12"/>
        <v>375.14825258892319</v>
      </c>
      <c r="D155" s="4">
        <f>IF($A155&gt;$D$20,"",SUM(C$30:C155))</f>
        <v>73959.441404633413</v>
      </c>
      <c r="E155" s="4">
        <f t="shared" si="13"/>
        <v>1078.3436412323101</v>
      </c>
      <c r="F155" s="4">
        <f>IF($A155&gt;$D$20,"",SUM(E$30:E155))</f>
        <v>109180.53721684194</v>
      </c>
      <c r="G155" s="4">
        <f t="shared" si="14"/>
        <v>101819.46278315806</v>
      </c>
      <c r="H155" s="4">
        <f t="shared" si="15"/>
        <v>230.40657676533436</v>
      </c>
      <c r="I155" s="4"/>
      <c r="J155" s="4">
        <f t="shared" si="16"/>
        <v>400</v>
      </c>
      <c r="K155" s="4">
        <f t="shared" si="17"/>
        <v>379.32798902186772</v>
      </c>
      <c r="L155" s="4">
        <f t="shared" si="18"/>
        <v>71681.755843576582</v>
      </c>
      <c r="M155" s="4">
        <f t="shared" si="19"/>
        <v>0</v>
      </c>
      <c r="N155" s="4">
        <f t="shared" si="20"/>
        <v>0</v>
      </c>
      <c r="O155" s="4">
        <f t="shared" si="21"/>
        <v>0</v>
      </c>
    </row>
    <row r="156" spans="1:15" x14ac:dyDescent="0.2">
      <c r="A156" s="2">
        <v>127</v>
      </c>
      <c r="B156" s="4">
        <f t="shared" si="11"/>
        <v>1453.4918938212334</v>
      </c>
      <c r="C156" s="4">
        <f t="shared" si="12"/>
        <v>371.21679139693038</v>
      </c>
      <c r="D156" s="4">
        <f>IF($A156&gt;$D$20,"",SUM(C$30:C156))</f>
        <v>74330.658196030345</v>
      </c>
      <c r="E156" s="4">
        <f t="shared" si="13"/>
        <v>1082.275102424303</v>
      </c>
      <c r="F156" s="4">
        <f>IF($A156&gt;$D$20,"",SUM(E$30:E156))</f>
        <v>110262.81231926625</v>
      </c>
      <c r="G156" s="4">
        <f t="shared" si="14"/>
        <v>100737.18768073375</v>
      </c>
      <c r="H156" s="4">
        <f t="shared" si="15"/>
        <v>232.70493407645802</v>
      </c>
      <c r="I156" s="4"/>
      <c r="J156" s="4">
        <f t="shared" si="16"/>
        <v>400</v>
      </c>
      <c r="K156" s="4">
        <f t="shared" si="17"/>
        <v>383.49739376313471</v>
      </c>
      <c r="L156" s="4">
        <f t="shared" si="18"/>
        <v>72465.253237339712</v>
      </c>
      <c r="M156" s="4">
        <f t="shared" si="19"/>
        <v>0</v>
      </c>
      <c r="N156" s="4">
        <f t="shared" si="20"/>
        <v>0</v>
      </c>
      <c r="O156" s="4">
        <f t="shared" si="21"/>
        <v>0</v>
      </c>
    </row>
    <row r="157" spans="1:15" x14ac:dyDescent="0.2">
      <c r="A157" s="2">
        <v>128</v>
      </c>
      <c r="B157" s="4">
        <f t="shared" si="11"/>
        <v>1453.4918938212334</v>
      </c>
      <c r="C157" s="4">
        <f t="shared" si="12"/>
        <v>367.2709967526751</v>
      </c>
      <c r="D157" s="4">
        <f>IF($A157&gt;$D$20,"",SUM(C$30:C157))</f>
        <v>74697.92919278302</v>
      </c>
      <c r="E157" s="4">
        <f t="shared" si="13"/>
        <v>1086.2208970685583</v>
      </c>
      <c r="F157" s="4">
        <f>IF($A157&gt;$D$20,"",SUM(E$30:E157))</f>
        <v>111349.03321633481</v>
      </c>
      <c r="G157" s="4">
        <f t="shared" si="14"/>
        <v>99650.966783665193</v>
      </c>
      <c r="H157" s="4">
        <f t="shared" si="15"/>
        <v>235.01167081527848</v>
      </c>
      <c r="I157" s="4"/>
      <c r="J157" s="4">
        <f t="shared" si="16"/>
        <v>400</v>
      </c>
      <c r="K157" s="4">
        <f t="shared" si="17"/>
        <v>387.68910481976746</v>
      </c>
      <c r="L157" s="4">
        <f t="shared" si="18"/>
        <v>73252.942342159484</v>
      </c>
      <c r="M157" s="4">
        <f t="shared" si="19"/>
        <v>0</v>
      </c>
      <c r="N157" s="4">
        <f t="shared" si="20"/>
        <v>0</v>
      </c>
      <c r="O157" s="4">
        <f t="shared" si="21"/>
        <v>0</v>
      </c>
    </row>
    <row r="158" spans="1:15" x14ac:dyDescent="0.2">
      <c r="A158" s="2">
        <v>129</v>
      </c>
      <c r="B158" s="4">
        <f t="shared" ref="B158:B221" si="22">IF(A158&lt;$D$20,$D$19,IF(A158&gt;$D$20,"",(1+$D$13/12)*G157))</f>
        <v>1453.4918938212334</v>
      </c>
      <c r="C158" s="4">
        <f t="shared" ref="C158:C221" si="23">IF(A158&gt;$D$20,"",$D$13/12*G157)</f>
        <v>363.31081639877931</v>
      </c>
      <c r="D158" s="4">
        <f>IF($A158&gt;$D$20,"",SUM(C$30:C158))</f>
        <v>75061.240009181798</v>
      </c>
      <c r="E158" s="4">
        <f t="shared" ref="E158:E221" si="24">IF($A158&gt;$D$20,"",B158-C158)</f>
        <v>1090.1810774224541</v>
      </c>
      <c r="F158" s="4">
        <f>IF($A158&gt;$D$20,"",SUM(E$30:E158))</f>
        <v>112439.21429375726</v>
      </c>
      <c r="G158" s="4">
        <f t="shared" ref="G158:G221" si="25">IF(A158&gt;$D$20,"",G157-E158)</f>
        <v>98560.785706242736</v>
      </c>
      <c r="H158" s="4">
        <f t="shared" ref="H158:H221" si="26">IF(A158&gt;12*$D$14,"",-IPMT($D$13/12,A158,$D$14*12,$D$12)-IF(A158&gt;$D$20,0,C158))</f>
        <v>237.32681753179253</v>
      </c>
      <c r="I158" s="4"/>
      <c r="J158" s="4">
        <f t="shared" ref="J158:J221" si="27">IF(A158&gt;$D$14*12,$D$19,$D$15)</f>
        <v>400</v>
      </c>
      <c r="K158" s="4">
        <f t="shared" ref="K158:K221" si="28">$L$13/12*L157</f>
        <v>391.9032415305532</v>
      </c>
      <c r="L158" s="4">
        <f t="shared" ref="L158:L221" si="29">K158+J158+L157</f>
        <v>74044.845583690039</v>
      </c>
      <c r="M158" s="4">
        <f t="shared" ref="M158:M221" si="30">IF(A158&lt;=$D$20,0,$D$19)</f>
        <v>0</v>
      </c>
      <c r="N158" s="4">
        <f t="shared" ref="N158:N221" si="31">$L$13/12*O157</f>
        <v>0</v>
      </c>
      <c r="O158" s="4">
        <f t="shared" ref="O158:O221" si="32">N158+M158+O157</f>
        <v>0</v>
      </c>
    </row>
    <row r="159" spans="1:15" x14ac:dyDescent="0.2">
      <c r="A159" s="2">
        <v>130</v>
      </c>
      <c r="B159" s="4">
        <f t="shared" si="22"/>
        <v>1453.4918938212334</v>
      </c>
      <c r="C159" s="4">
        <f t="shared" si="23"/>
        <v>359.33619788734325</v>
      </c>
      <c r="D159" s="4">
        <f>IF($A159&gt;$D$20,"",SUM(C$30:C159))</f>
        <v>75420.576207069142</v>
      </c>
      <c r="E159" s="4">
        <f t="shared" si="24"/>
        <v>1094.15569593389</v>
      </c>
      <c r="F159" s="4">
        <f>IF($A159&gt;$D$20,"",SUM(E$30:E159))</f>
        <v>113533.36998969116</v>
      </c>
      <c r="G159" s="4">
        <f t="shared" si="25"/>
        <v>97466.630010308843</v>
      </c>
      <c r="H159" s="4">
        <f t="shared" si="26"/>
        <v>239.65040488737736</v>
      </c>
      <c r="I159" s="4"/>
      <c r="J159" s="4">
        <f t="shared" si="27"/>
        <v>400</v>
      </c>
      <c r="K159" s="4">
        <f t="shared" si="28"/>
        <v>396.13992387274169</v>
      </c>
      <c r="L159" s="4">
        <f t="shared" si="29"/>
        <v>74840.985507562786</v>
      </c>
      <c r="M159" s="4">
        <f t="shared" si="30"/>
        <v>0</v>
      </c>
      <c r="N159" s="4">
        <f t="shared" si="31"/>
        <v>0</v>
      </c>
      <c r="O159" s="4">
        <f t="shared" si="32"/>
        <v>0</v>
      </c>
    </row>
    <row r="160" spans="1:15" x14ac:dyDescent="0.2">
      <c r="A160" s="2">
        <v>131</v>
      </c>
      <c r="B160" s="4">
        <f t="shared" si="22"/>
        <v>1453.4918938212334</v>
      </c>
      <c r="C160" s="4">
        <f t="shared" si="23"/>
        <v>355.34708857925096</v>
      </c>
      <c r="D160" s="4">
        <f>IF($A160&gt;$D$20,"",SUM(C$30:C160))</f>
        <v>75775.92329564839</v>
      </c>
      <c r="E160" s="4">
        <f t="shared" si="24"/>
        <v>1098.1448052419823</v>
      </c>
      <c r="F160" s="4">
        <f>IF($A160&gt;$D$20,"",SUM(E$30:E160))</f>
        <v>114631.51479493314</v>
      </c>
      <c r="G160" s="4">
        <f t="shared" si="25"/>
        <v>96368.485205066856</v>
      </c>
      <c r="H160" s="4">
        <f t="shared" si="26"/>
        <v>241.98246365519566</v>
      </c>
      <c r="I160" s="4"/>
      <c r="J160" s="4">
        <f t="shared" si="27"/>
        <v>400</v>
      </c>
      <c r="K160" s="4">
        <f t="shared" si="28"/>
        <v>400.39927246546091</v>
      </c>
      <c r="L160" s="4">
        <f t="shared" si="29"/>
        <v>75641.384780028253</v>
      </c>
      <c r="M160" s="4">
        <f t="shared" si="30"/>
        <v>0</v>
      </c>
      <c r="N160" s="4">
        <f t="shared" si="31"/>
        <v>0</v>
      </c>
      <c r="O160" s="4">
        <f t="shared" si="32"/>
        <v>0</v>
      </c>
    </row>
    <row r="161" spans="1:15" x14ac:dyDescent="0.2">
      <c r="A161" s="2">
        <v>132</v>
      </c>
      <c r="B161" s="4">
        <f t="shared" si="22"/>
        <v>1453.4918938212334</v>
      </c>
      <c r="C161" s="4">
        <f t="shared" si="23"/>
        <v>351.3434356434729</v>
      </c>
      <c r="D161" s="4">
        <f>IF($A161&gt;$D$20,"",SUM(C$30:C161))</f>
        <v>76127.266731291864</v>
      </c>
      <c r="E161" s="4">
        <f t="shared" si="24"/>
        <v>1102.1484581777604</v>
      </c>
      <c r="F161" s="4">
        <f>IF($A161&gt;$D$20,"",SUM(E$30:E161))</f>
        <v>115733.66325311091</v>
      </c>
      <c r="G161" s="4">
        <f t="shared" si="25"/>
        <v>95266.336746889094</v>
      </c>
      <c r="H161" s="4">
        <f t="shared" si="26"/>
        <v>244.32302472060525</v>
      </c>
      <c r="I161" s="4"/>
      <c r="J161" s="4">
        <f t="shared" si="27"/>
        <v>400</v>
      </c>
      <c r="K161" s="4">
        <f t="shared" si="28"/>
        <v>404.68140857315115</v>
      </c>
      <c r="L161" s="4">
        <f t="shared" si="29"/>
        <v>76446.066188601399</v>
      </c>
      <c r="M161" s="4">
        <f t="shared" si="30"/>
        <v>0</v>
      </c>
      <c r="N161" s="4">
        <f t="shared" si="31"/>
        <v>0</v>
      </c>
      <c r="O161" s="4">
        <f t="shared" si="32"/>
        <v>0</v>
      </c>
    </row>
    <row r="162" spans="1:15" x14ac:dyDescent="0.2">
      <c r="A162" s="2">
        <v>133</v>
      </c>
      <c r="B162" s="4">
        <f t="shared" si="22"/>
        <v>1453.4918938212334</v>
      </c>
      <c r="C162" s="4">
        <f t="shared" si="23"/>
        <v>347.32518605636648</v>
      </c>
      <c r="D162" s="4">
        <f>IF($A162&gt;$D$20,"",SUM(C$30:C162))</f>
        <v>76474.591917348225</v>
      </c>
      <c r="E162" s="4">
        <f t="shared" si="24"/>
        <v>1106.1667077648669</v>
      </c>
      <c r="F162" s="4">
        <f>IF($A162&gt;$D$20,"",SUM(E$30:E162))</f>
        <v>116839.82996087577</v>
      </c>
      <c r="G162" s="4">
        <f t="shared" si="25"/>
        <v>94160.170039124234</v>
      </c>
      <c r="H162" s="4">
        <f t="shared" si="26"/>
        <v>246.67211908156588</v>
      </c>
      <c r="I162" s="4"/>
      <c r="J162" s="4">
        <f t="shared" si="27"/>
        <v>400</v>
      </c>
      <c r="K162" s="4">
        <f t="shared" si="28"/>
        <v>408.98645410901747</v>
      </c>
      <c r="L162" s="4">
        <f t="shared" si="29"/>
        <v>77255.05264271042</v>
      </c>
      <c r="M162" s="4">
        <f t="shared" si="30"/>
        <v>0</v>
      </c>
      <c r="N162" s="4">
        <f t="shared" si="31"/>
        <v>0</v>
      </c>
      <c r="O162" s="4">
        <f t="shared" si="32"/>
        <v>0</v>
      </c>
    </row>
    <row r="163" spans="1:15" x14ac:dyDescent="0.2">
      <c r="A163" s="2">
        <v>134</v>
      </c>
      <c r="B163" s="4">
        <f t="shared" si="22"/>
        <v>1453.4918938212334</v>
      </c>
      <c r="C163" s="4">
        <f t="shared" si="23"/>
        <v>343.29228660097374</v>
      </c>
      <c r="D163" s="4">
        <f>IF($A163&gt;$D$20,"",SUM(C$30:C163))</f>
        <v>76817.884203949201</v>
      </c>
      <c r="E163" s="4">
        <f t="shared" si="24"/>
        <v>1110.1996072202596</v>
      </c>
      <c r="F163" s="4">
        <f>IF($A163&gt;$D$20,"",SUM(E$30:E163))</f>
        <v>117950.02956809603</v>
      </c>
      <c r="G163" s="4">
        <f t="shared" si="25"/>
        <v>93049.970431903974</v>
      </c>
      <c r="H163" s="4">
        <f t="shared" si="26"/>
        <v>249.02977784905079</v>
      </c>
      <c r="I163" s="4"/>
      <c r="J163" s="4">
        <f t="shared" si="27"/>
        <v>400</v>
      </c>
      <c r="K163" s="4">
        <f t="shared" si="28"/>
        <v>413.31453163850074</v>
      </c>
      <c r="L163" s="4">
        <f t="shared" si="29"/>
        <v>78068.367174348925</v>
      </c>
      <c r="M163" s="4">
        <f t="shared" si="30"/>
        <v>0</v>
      </c>
      <c r="N163" s="4">
        <f t="shared" si="31"/>
        <v>0</v>
      </c>
      <c r="O163" s="4">
        <f t="shared" si="32"/>
        <v>0</v>
      </c>
    </row>
    <row r="164" spans="1:15" x14ac:dyDescent="0.2">
      <c r="A164" s="2">
        <v>135</v>
      </c>
      <c r="B164" s="4">
        <f t="shared" si="22"/>
        <v>1453.4918938212334</v>
      </c>
      <c r="C164" s="4">
        <f t="shared" si="23"/>
        <v>339.24468386631656</v>
      </c>
      <c r="D164" s="4">
        <f>IF($A164&gt;$D$20,"",SUM(C$30:C164))</f>
        <v>77157.128887815517</v>
      </c>
      <c r="E164" s="4">
        <f t="shared" si="24"/>
        <v>1114.2472099549168</v>
      </c>
      <c r="F164" s="4">
        <f>IF($A164&gt;$D$20,"",SUM(E$30:E164))</f>
        <v>119064.27677805095</v>
      </c>
      <c r="G164" s="4">
        <f t="shared" si="25"/>
        <v>91935.723221949054</v>
      </c>
      <c r="H164" s="4">
        <f t="shared" si="26"/>
        <v>251.39603224745872</v>
      </c>
      <c r="I164" s="4"/>
      <c r="J164" s="4">
        <f t="shared" si="27"/>
        <v>400</v>
      </c>
      <c r="K164" s="4">
        <f t="shared" si="28"/>
        <v>417.66576438276672</v>
      </c>
      <c r="L164" s="4">
        <f t="shared" si="29"/>
        <v>78886.032938731689</v>
      </c>
      <c r="M164" s="4">
        <f t="shared" si="30"/>
        <v>0</v>
      </c>
      <c r="N164" s="4">
        <f t="shared" si="31"/>
        <v>0</v>
      </c>
      <c r="O164" s="4">
        <f t="shared" si="32"/>
        <v>0</v>
      </c>
    </row>
    <row r="165" spans="1:15" x14ac:dyDescent="0.2">
      <c r="A165" s="2">
        <v>136</v>
      </c>
      <c r="B165" s="4">
        <f t="shared" si="22"/>
        <v>1453.4918938212334</v>
      </c>
      <c r="C165" s="4">
        <f t="shared" si="23"/>
        <v>335.18232424668923</v>
      </c>
      <c r="D165" s="4">
        <f>IF($A165&gt;$D$20,"",SUM(C$30:C165))</f>
        <v>77492.31121206221</v>
      </c>
      <c r="E165" s="4">
        <f t="shared" si="24"/>
        <v>1118.3095695745442</v>
      </c>
      <c r="F165" s="4">
        <f>IF($A165&gt;$D$20,"",SUM(E$30:E165))</f>
        <v>120182.58634762549</v>
      </c>
      <c r="G165" s="4">
        <f t="shared" si="25"/>
        <v>90817.413652374511</v>
      </c>
      <c r="H165" s="4">
        <f t="shared" si="26"/>
        <v>253.7709136150275</v>
      </c>
      <c r="I165" s="4"/>
      <c r="J165" s="4">
        <f t="shared" si="27"/>
        <v>400</v>
      </c>
      <c r="K165" s="4">
        <f t="shared" si="28"/>
        <v>422.04027622221452</v>
      </c>
      <c r="L165" s="4">
        <f t="shared" si="29"/>
        <v>79708.073214953896</v>
      </c>
      <c r="M165" s="4">
        <f t="shared" si="30"/>
        <v>0</v>
      </c>
      <c r="N165" s="4">
        <f t="shared" si="31"/>
        <v>0</v>
      </c>
      <c r="O165" s="4">
        <f t="shared" si="32"/>
        <v>0</v>
      </c>
    </row>
    <row r="166" spans="1:15" x14ac:dyDescent="0.2">
      <c r="A166" s="2">
        <v>137</v>
      </c>
      <c r="B166" s="4">
        <f t="shared" si="22"/>
        <v>1453.4918938212334</v>
      </c>
      <c r="C166" s="4">
        <f t="shared" si="23"/>
        <v>331.1051539409487</v>
      </c>
      <c r="D166" s="4">
        <f>IF($A166&gt;$D$20,"",SUM(C$30:C166))</f>
        <v>77823.416366003163</v>
      </c>
      <c r="E166" s="4">
        <f t="shared" si="24"/>
        <v>1122.3867398802847</v>
      </c>
      <c r="F166" s="4">
        <f>IF($A166&gt;$D$20,"",SUM(E$30:E166))</f>
        <v>121304.97308750577</v>
      </c>
      <c r="G166" s="4">
        <f t="shared" si="25"/>
        <v>89695.026912494228</v>
      </c>
      <c r="H166" s="4">
        <f t="shared" si="26"/>
        <v>256.15445340424907</v>
      </c>
      <c r="I166" s="4"/>
      <c r="J166" s="4">
        <f t="shared" si="27"/>
        <v>400</v>
      </c>
      <c r="K166" s="4">
        <f t="shared" si="28"/>
        <v>426.4381917000033</v>
      </c>
      <c r="L166" s="4">
        <f t="shared" si="29"/>
        <v>80534.511406653895</v>
      </c>
      <c r="M166" s="4">
        <f t="shared" si="30"/>
        <v>0</v>
      </c>
      <c r="N166" s="4">
        <f t="shared" si="31"/>
        <v>0</v>
      </c>
      <c r="O166" s="4">
        <f t="shared" si="32"/>
        <v>0</v>
      </c>
    </row>
    <row r="167" spans="1:15" x14ac:dyDescent="0.2">
      <c r="A167" s="2">
        <v>138</v>
      </c>
      <c r="B167" s="4">
        <f t="shared" si="22"/>
        <v>1453.4918938212334</v>
      </c>
      <c r="C167" s="4">
        <f t="shared" si="23"/>
        <v>327.01311895180186</v>
      </c>
      <c r="D167" s="4">
        <f>IF($A167&gt;$D$20,"",SUM(C$30:C167))</f>
        <v>78150.429484954962</v>
      </c>
      <c r="E167" s="4">
        <f t="shared" si="24"/>
        <v>1126.4787748694316</v>
      </c>
      <c r="F167" s="4">
        <f>IF($A167&gt;$D$20,"",SUM(E$30:E167))</f>
        <v>122431.45186237521</v>
      </c>
      <c r="G167" s="4">
        <f t="shared" si="25"/>
        <v>88568.548137624792</v>
      </c>
      <c r="H167" s="4">
        <f t="shared" si="26"/>
        <v>258.54668318228551</v>
      </c>
      <c r="I167" s="4"/>
      <c r="J167" s="4">
        <f t="shared" si="27"/>
        <v>400</v>
      </c>
      <c r="K167" s="4">
        <f t="shared" si="28"/>
        <v>430.85963602559832</v>
      </c>
      <c r="L167" s="4">
        <f t="shared" si="29"/>
        <v>81365.371042679501</v>
      </c>
      <c r="M167" s="4">
        <f t="shared" si="30"/>
        <v>0</v>
      </c>
      <c r="N167" s="4">
        <f t="shared" si="31"/>
        <v>0</v>
      </c>
      <c r="O167" s="4">
        <f t="shared" si="32"/>
        <v>0</v>
      </c>
    </row>
    <row r="168" spans="1:15" x14ac:dyDescent="0.2">
      <c r="A168" s="2">
        <v>139</v>
      </c>
      <c r="B168" s="4">
        <f t="shared" si="22"/>
        <v>1453.4918938212334</v>
      </c>
      <c r="C168" s="4">
        <f t="shared" si="23"/>
        <v>322.90616508509038</v>
      </c>
      <c r="D168" s="4">
        <f>IF($A168&gt;$D$20,"",SUM(C$30:C168))</f>
        <v>78473.335650040055</v>
      </c>
      <c r="E168" s="4">
        <f t="shared" si="24"/>
        <v>1130.585728736143</v>
      </c>
      <c r="F168" s="4">
        <f>IF($A168&gt;$D$20,"",SUM(E$30:E168))</f>
        <v>123562.03759111135</v>
      </c>
      <c r="G168" s="4">
        <f t="shared" si="25"/>
        <v>87437.962408888648</v>
      </c>
      <c r="H168" s="4">
        <f t="shared" si="26"/>
        <v>260.94763463138747</v>
      </c>
      <c r="I168" s="4"/>
      <c r="J168" s="4">
        <f t="shared" si="27"/>
        <v>400</v>
      </c>
      <c r="K168" s="4">
        <f t="shared" si="28"/>
        <v>435.30473507833528</v>
      </c>
      <c r="L168" s="4">
        <f t="shared" si="29"/>
        <v>82200.675777757831</v>
      </c>
      <c r="M168" s="4">
        <f t="shared" si="30"/>
        <v>0</v>
      </c>
      <c r="N168" s="4">
        <f t="shared" si="31"/>
        <v>0</v>
      </c>
      <c r="O168" s="4">
        <f t="shared" si="32"/>
        <v>0</v>
      </c>
    </row>
    <row r="169" spans="1:15" x14ac:dyDescent="0.2">
      <c r="A169" s="2">
        <v>140</v>
      </c>
      <c r="B169" s="4">
        <f t="shared" si="22"/>
        <v>1453.4918938212334</v>
      </c>
      <c r="C169" s="4">
        <f t="shared" si="23"/>
        <v>318.78423794907314</v>
      </c>
      <c r="D169" s="4">
        <f>IF($A169&gt;$D$20,"",SUM(C$30:C169))</f>
        <v>78792.119887989131</v>
      </c>
      <c r="E169" s="4">
        <f t="shared" si="24"/>
        <v>1134.7076558721601</v>
      </c>
      <c r="F169" s="4">
        <f>IF($A169&gt;$D$20,"",SUM(E$30:E169))</f>
        <v>124696.74524698351</v>
      </c>
      <c r="G169" s="4">
        <f t="shared" si="25"/>
        <v>86303.254753016488</v>
      </c>
      <c r="H169" s="4">
        <f t="shared" si="26"/>
        <v>263.35733954931436</v>
      </c>
      <c r="I169" s="4"/>
      <c r="J169" s="4">
        <f t="shared" si="27"/>
        <v>400</v>
      </c>
      <c r="K169" s="4">
        <f t="shared" si="28"/>
        <v>439.77361541100436</v>
      </c>
      <c r="L169" s="4">
        <f t="shared" si="29"/>
        <v>83040.449393168834</v>
      </c>
      <c r="M169" s="4">
        <f t="shared" si="30"/>
        <v>0</v>
      </c>
      <c r="N169" s="4">
        <f t="shared" si="31"/>
        <v>0</v>
      </c>
      <c r="O169" s="4">
        <f t="shared" si="32"/>
        <v>0</v>
      </c>
    </row>
    <row r="170" spans="1:15" x14ac:dyDescent="0.2">
      <c r="A170" s="2">
        <v>141</v>
      </c>
      <c r="B170" s="4">
        <f t="shared" si="22"/>
        <v>1453.4918938212334</v>
      </c>
      <c r="C170" s="4">
        <f t="shared" si="23"/>
        <v>314.64728295370594</v>
      </c>
      <c r="D170" s="4">
        <f>IF($A170&gt;$D$20,"",SUM(C$30:C170))</f>
        <v>79106.76717094284</v>
      </c>
      <c r="E170" s="4">
        <f t="shared" si="24"/>
        <v>1138.8446108675275</v>
      </c>
      <c r="F170" s="4">
        <f>IF($A170&gt;$D$20,"",SUM(E$30:E170))</f>
        <v>125835.58985785104</v>
      </c>
      <c r="G170" s="4">
        <f t="shared" si="25"/>
        <v>85164.410142148961</v>
      </c>
      <c r="H170" s="4">
        <f t="shared" si="26"/>
        <v>265.7758298497547</v>
      </c>
      <c r="I170" s="4"/>
      <c r="J170" s="4">
        <f t="shared" si="27"/>
        <v>400</v>
      </c>
      <c r="K170" s="4">
        <f t="shared" si="28"/>
        <v>444.26640425345323</v>
      </c>
      <c r="L170" s="4">
        <f t="shared" si="29"/>
        <v>83884.715797422294</v>
      </c>
      <c r="M170" s="4">
        <f t="shared" si="30"/>
        <v>0</v>
      </c>
      <c r="N170" s="4">
        <f t="shared" si="31"/>
        <v>0</v>
      </c>
      <c r="O170" s="4">
        <f t="shared" si="32"/>
        <v>0</v>
      </c>
    </row>
    <row r="171" spans="1:15" x14ac:dyDescent="0.2">
      <c r="A171" s="2">
        <v>142</v>
      </c>
      <c r="B171" s="4">
        <f t="shared" si="22"/>
        <v>1453.4918938212334</v>
      </c>
      <c r="C171" s="4">
        <f t="shared" si="23"/>
        <v>310.49524530991806</v>
      </c>
      <c r="D171" s="4">
        <f>IF($A171&gt;$D$20,"",SUM(C$30:C171))</f>
        <v>79417.262416252765</v>
      </c>
      <c r="E171" s="4">
        <f t="shared" si="24"/>
        <v>1142.9966485113152</v>
      </c>
      <c r="F171" s="4">
        <f>IF($A171&gt;$D$20,"",SUM(E$30:E171))</f>
        <v>126978.58650636235</v>
      </c>
      <c r="G171" s="4">
        <f t="shared" si="25"/>
        <v>84021.41349363765</v>
      </c>
      <c r="H171" s="4">
        <f t="shared" si="26"/>
        <v>268.20313756274851</v>
      </c>
      <c r="I171" s="4"/>
      <c r="J171" s="4">
        <f t="shared" si="27"/>
        <v>400</v>
      </c>
      <c r="K171" s="4">
        <f t="shared" si="28"/>
        <v>448.78322951620925</v>
      </c>
      <c r="L171" s="4">
        <f t="shared" si="29"/>
        <v>84733.499026938502</v>
      </c>
      <c r="M171" s="4">
        <f t="shared" si="30"/>
        <v>0</v>
      </c>
      <c r="N171" s="4">
        <f t="shared" si="31"/>
        <v>0</v>
      </c>
      <c r="O171" s="4">
        <f t="shared" si="32"/>
        <v>0</v>
      </c>
    </row>
    <row r="172" spans="1:15" x14ac:dyDescent="0.2">
      <c r="A172" s="2">
        <v>143</v>
      </c>
      <c r="B172" s="4">
        <f t="shared" si="22"/>
        <v>1453.4918938212334</v>
      </c>
      <c r="C172" s="4">
        <f t="shared" si="23"/>
        <v>306.32807002888723</v>
      </c>
      <c r="D172" s="4">
        <f>IF($A172&gt;$D$20,"",SUM(C$30:C172))</f>
        <v>79723.590486281653</v>
      </c>
      <c r="E172" s="4">
        <f t="shared" si="24"/>
        <v>1147.1638237923462</v>
      </c>
      <c r="F172" s="4">
        <f>IF($A172&gt;$D$20,"",SUM(E$30:E172))</f>
        <v>128125.7503301547</v>
      </c>
      <c r="G172" s="4">
        <f t="shared" si="25"/>
        <v>82874.249669845303</v>
      </c>
      <c r="H172" s="4">
        <f t="shared" si="26"/>
        <v>270.63929483511271</v>
      </c>
      <c r="I172" s="4"/>
      <c r="J172" s="4">
        <f t="shared" si="27"/>
        <v>400</v>
      </c>
      <c r="K172" s="4">
        <f t="shared" si="28"/>
        <v>453.32421979412095</v>
      </c>
      <c r="L172" s="4">
        <f t="shared" si="29"/>
        <v>85586.823246732616</v>
      </c>
      <c r="M172" s="4">
        <f t="shared" si="30"/>
        <v>0</v>
      </c>
      <c r="N172" s="4">
        <f t="shared" si="31"/>
        <v>0</v>
      </c>
      <c r="O172" s="4">
        <f t="shared" si="32"/>
        <v>0</v>
      </c>
    </row>
    <row r="173" spans="1:15" x14ac:dyDescent="0.2">
      <c r="A173" s="2">
        <v>144</v>
      </c>
      <c r="B173" s="4">
        <f t="shared" si="22"/>
        <v>1453.4918938212334</v>
      </c>
      <c r="C173" s="4">
        <f t="shared" si="23"/>
        <v>302.14570192131094</v>
      </c>
      <c r="D173" s="4">
        <f>IF($A173&gt;$D$20,"",SUM(C$30:C173))</f>
        <v>80025.736188202965</v>
      </c>
      <c r="E173" s="4">
        <f t="shared" si="24"/>
        <v>1151.3461918999224</v>
      </c>
      <c r="F173" s="4">
        <f>IF($A173&gt;$D$20,"",SUM(E$30:E173))</f>
        <v>129277.09652205462</v>
      </c>
      <c r="G173" s="4">
        <f t="shared" si="25"/>
        <v>81722.90347794538</v>
      </c>
      <c r="H173" s="4">
        <f t="shared" si="26"/>
        <v>273.08433393086585</v>
      </c>
      <c r="I173" s="4"/>
      <c r="J173" s="4">
        <f t="shared" si="27"/>
        <v>400</v>
      </c>
      <c r="K173" s="4">
        <f t="shared" si="28"/>
        <v>457.88950437001949</v>
      </c>
      <c r="L173" s="4">
        <f t="shared" si="29"/>
        <v>86444.712751102634</v>
      </c>
      <c r="M173" s="4">
        <f t="shared" si="30"/>
        <v>0</v>
      </c>
      <c r="N173" s="4">
        <f t="shared" si="31"/>
        <v>0</v>
      </c>
      <c r="O173" s="4">
        <f t="shared" si="32"/>
        <v>0</v>
      </c>
    </row>
    <row r="174" spans="1:15" x14ac:dyDescent="0.2">
      <c r="A174" s="2">
        <v>145</v>
      </c>
      <c r="B174" s="4">
        <f t="shared" si="22"/>
        <v>1453.4918938212334</v>
      </c>
      <c r="C174" s="4">
        <f t="shared" si="23"/>
        <v>297.94808559667581</v>
      </c>
      <c r="D174" s="4">
        <f>IF($A174&gt;$D$20,"",SUM(C$30:C174))</f>
        <v>80323.684273799649</v>
      </c>
      <c r="E174" s="4">
        <f t="shared" si="24"/>
        <v>1155.5438082245576</v>
      </c>
      <c r="F174" s="4">
        <f>IF($A174&gt;$D$20,"",SUM(E$30:E174))</f>
        <v>130432.64033027917</v>
      </c>
      <c r="G174" s="4">
        <f t="shared" si="25"/>
        <v>80567.359669720827</v>
      </c>
      <c r="H174" s="4">
        <f t="shared" si="26"/>
        <v>275.53828723165543</v>
      </c>
      <c r="I174" s="4"/>
      <c r="J174" s="4">
        <f t="shared" si="27"/>
        <v>400</v>
      </c>
      <c r="K174" s="4">
        <f t="shared" si="28"/>
        <v>462.47921321839908</v>
      </c>
      <c r="L174" s="4">
        <f t="shared" si="29"/>
        <v>87307.191964321028</v>
      </c>
      <c r="M174" s="4">
        <f t="shared" si="30"/>
        <v>0</v>
      </c>
      <c r="N174" s="4">
        <f t="shared" si="31"/>
        <v>0</v>
      </c>
      <c r="O174" s="4">
        <f t="shared" si="32"/>
        <v>0</v>
      </c>
    </row>
    <row r="175" spans="1:15" x14ac:dyDescent="0.2">
      <c r="A175" s="2">
        <v>146</v>
      </c>
      <c r="B175" s="4">
        <f t="shared" si="22"/>
        <v>1453.4918938212334</v>
      </c>
      <c r="C175" s="4">
        <f t="shared" si="23"/>
        <v>293.73516546252381</v>
      </c>
      <c r="D175" s="4">
        <f>IF($A175&gt;$D$20,"",SUM(C$30:C175))</f>
        <v>80617.419439262172</v>
      </c>
      <c r="E175" s="4">
        <f t="shared" si="24"/>
        <v>1159.7567283587096</v>
      </c>
      <c r="F175" s="4">
        <f>IF($A175&gt;$D$20,"",SUM(E$30:E175))</f>
        <v>131592.39705863787</v>
      </c>
      <c r="G175" s="4">
        <f t="shared" si="25"/>
        <v>79407.602941362115</v>
      </c>
      <c r="H175" s="4">
        <f t="shared" si="26"/>
        <v>278.00118723718742</v>
      </c>
      <c r="I175" s="4"/>
      <c r="J175" s="4">
        <f t="shared" si="27"/>
        <v>400</v>
      </c>
      <c r="K175" s="4">
        <f t="shared" si="28"/>
        <v>467.09347700911746</v>
      </c>
      <c r="L175" s="4">
        <f t="shared" si="29"/>
        <v>88174.285441330139</v>
      </c>
      <c r="M175" s="4">
        <f t="shared" si="30"/>
        <v>0</v>
      </c>
      <c r="N175" s="4">
        <f t="shared" si="31"/>
        <v>0</v>
      </c>
      <c r="O175" s="4">
        <f t="shared" si="32"/>
        <v>0</v>
      </c>
    </row>
    <row r="176" spans="1:15" x14ac:dyDescent="0.2">
      <c r="A176" s="2">
        <v>147</v>
      </c>
      <c r="B176" s="4">
        <f t="shared" si="22"/>
        <v>1453.4918938212334</v>
      </c>
      <c r="C176" s="4">
        <f t="shared" si="23"/>
        <v>289.50688572371604</v>
      </c>
      <c r="D176" s="4">
        <f>IF($A176&gt;$D$20,"",SUM(C$30:C176))</f>
        <v>80906.926324985892</v>
      </c>
      <c r="E176" s="4">
        <f t="shared" si="24"/>
        <v>1163.9850080975173</v>
      </c>
      <c r="F176" s="4">
        <f>IF($A176&gt;$D$20,"",SUM(E$30:E176))</f>
        <v>132756.38206673539</v>
      </c>
      <c r="G176" s="4">
        <f t="shared" si="25"/>
        <v>78243.617933264599</v>
      </c>
      <c r="H176" s="4">
        <f t="shared" si="26"/>
        <v>280.47306656565632</v>
      </c>
      <c r="I176" s="4"/>
      <c r="J176" s="4">
        <f t="shared" si="27"/>
        <v>400</v>
      </c>
      <c r="K176" s="4">
        <f t="shared" si="28"/>
        <v>471.73242711111624</v>
      </c>
      <c r="L176" s="4">
        <f t="shared" si="29"/>
        <v>89046.017868441253</v>
      </c>
      <c r="M176" s="4">
        <f t="shared" si="30"/>
        <v>0</v>
      </c>
      <c r="N176" s="4">
        <f t="shared" si="31"/>
        <v>0</v>
      </c>
      <c r="O176" s="4">
        <f t="shared" si="32"/>
        <v>0</v>
      </c>
    </row>
    <row r="177" spans="1:15" x14ac:dyDescent="0.2">
      <c r="A177" s="2">
        <v>148</v>
      </c>
      <c r="B177" s="4">
        <f t="shared" si="22"/>
        <v>1453.4918938212334</v>
      </c>
      <c r="C177" s="4">
        <f t="shared" si="23"/>
        <v>285.26319038169385</v>
      </c>
      <c r="D177" s="4">
        <f>IF($A177&gt;$D$20,"",SUM(C$30:C177))</f>
        <v>81192.189515367587</v>
      </c>
      <c r="E177" s="4">
        <f t="shared" si="24"/>
        <v>1168.2287034395395</v>
      </c>
      <c r="F177" s="4">
        <f>IF($A177&gt;$D$20,"",SUM(E$30:E177))</f>
        <v>133924.61077017491</v>
      </c>
      <c r="G177" s="4">
        <f t="shared" si="25"/>
        <v>77075.389229825058</v>
      </c>
      <c r="H177" s="4">
        <f t="shared" si="26"/>
        <v>282.95395795417693</v>
      </c>
      <c r="I177" s="4"/>
      <c r="J177" s="4">
        <f t="shared" si="27"/>
        <v>400</v>
      </c>
      <c r="K177" s="4">
        <f t="shared" si="28"/>
        <v>476.39619559616068</v>
      </c>
      <c r="L177" s="4">
        <f t="shared" si="29"/>
        <v>89922.41406403741</v>
      </c>
      <c r="M177" s="4">
        <f t="shared" si="30"/>
        <v>0</v>
      </c>
      <c r="N177" s="4">
        <f t="shared" si="31"/>
        <v>0</v>
      </c>
      <c r="O177" s="4">
        <f t="shared" si="32"/>
        <v>0</v>
      </c>
    </row>
    <row r="178" spans="1:15" x14ac:dyDescent="0.2">
      <c r="A178" s="2">
        <v>149</v>
      </c>
      <c r="B178" s="4">
        <f t="shared" si="22"/>
        <v>1453.4918938212334</v>
      </c>
      <c r="C178" s="4">
        <f t="shared" si="23"/>
        <v>281.00402323373714</v>
      </c>
      <c r="D178" s="4">
        <f>IF($A178&gt;$D$20,"",SUM(C$30:C178))</f>
        <v>81473.193538601321</v>
      </c>
      <c r="E178" s="4">
        <f t="shared" si="24"/>
        <v>1172.4878705874962</v>
      </c>
      <c r="F178" s="4">
        <f>IF($A178&gt;$D$20,"",SUM(E$30:E178))</f>
        <v>135097.09864076242</v>
      </c>
      <c r="G178" s="4">
        <f t="shared" si="25"/>
        <v>75902.901359237556</v>
      </c>
      <c r="H178" s="4">
        <f t="shared" si="26"/>
        <v>285.44389425921827</v>
      </c>
      <c r="I178" s="4"/>
      <c r="J178" s="4">
        <f t="shared" si="27"/>
        <v>400</v>
      </c>
      <c r="K178" s="4">
        <f t="shared" si="28"/>
        <v>481.08491524260012</v>
      </c>
      <c r="L178" s="4">
        <f t="shared" si="29"/>
        <v>90803.498979280004</v>
      </c>
      <c r="M178" s="4">
        <f t="shared" si="30"/>
        <v>0</v>
      </c>
      <c r="N178" s="4">
        <f t="shared" si="31"/>
        <v>0</v>
      </c>
      <c r="O178" s="4">
        <f t="shared" si="32"/>
        <v>0</v>
      </c>
    </row>
    <row r="179" spans="1:15" x14ac:dyDescent="0.2">
      <c r="A179" s="2">
        <v>150</v>
      </c>
      <c r="B179" s="4">
        <f t="shared" si="22"/>
        <v>1453.4918938212334</v>
      </c>
      <c r="C179" s="4">
        <f t="shared" si="23"/>
        <v>276.72932787222021</v>
      </c>
      <c r="D179" s="4">
        <f>IF($A179&gt;$D$20,"",SUM(C$30:C179))</f>
        <v>81749.922866473542</v>
      </c>
      <c r="E179" s="4">
        <f t="shared" si="24"/>
        <v>1176.7625659490132</v>
      </c>
      <c r="F179" s="4">
        <f>IF($A179&gt;$D$20,"",SUM(E$30:E179))</f>
        <v>136273.86120671142</v>
      </c>
      <c r="G179" s="4">
        <f t="shared" si="25"/>
        <v>74726.138793288541</v>
      </c>
      <c r="H179" s="4">
        <f t="shared" si="26"/>
        <v>287.94290845703824</v>
      </c>
      <c r="I179" s="4"/>
      <c r="J179" s="4">
        <f t="shared" si="27"/>
        <v>400</v>
      </c>
      <c r="K179" s="4">
        <f t="shared" si="28"/>
        <v>485.79871953914801</v>
      </c>
      <c r="L179" s="4">
        <f t="shared" si="29"/>
        <v>91689.297698819151</v>
      </c>
      <c r="M179" s="4">
        <f t="shared" si="30"/>
        <v>0</v>
      </c>
      <c r="N179" s="4">
        <f t="shared" si="31"/>
        <v>0</v>
      </c>
      <c r="O179" s="4">
        <f t="shared" si="32"/>
        <v>0</v>
      </c>
    </row>
    <row r="180" spans="1:15" x14ac:dyDescent="0.2">
      <c r="A180" s="2">
        <v>151</v>
      </c>
      <c r="B180" s="4">
        <f t="shared" si="22"/>
        <v>1453.4918938212334</v>
      </c>
      <c r="C180" s="4">
        <f t="shared" si="23"/>
        <v>272.43904768386443</v>
      </c>
      <c r="D180" s="4">
        <f>IF($A180&gt;$D$20,"",SUM(C$30:C180))</f>
        <v>82022.361914157402</v>
      </c>
      <c r="E180" s="4">
        <f t="shared" si="24"/>
        <v>1181.052846137369</v>
      </c>
      <c r="F180" s="4">
        <f>IF($A180&gt;$D$20,"",SUM(E$30:E180))</f>
        <v>137454.91405284879</v>
      </c>
      <c r="G180" s="4">
        <f t="shared" si="25"/>
        <v>73545.085947151165</v>
      </c>
      <c r="H180" s="4">
        <f t="shared" si="26"/>
        <v>290.4510336441212</v>
      </c>
      <c r="I180" s="4"/>
      <c r="J180" s="4">
        <f t="shared" si="27"/>
        <v>400</v>
      </c>
      <c r="K180" s="4">
        <f t="shared" si="28"/>
        <v>490.53774268868244</v>
      </c>
      <c r="L180" s="4">
        <f t="shared" si="29"/>
        <v>92579.835441507836</v>
      </c>
      <c r="M180" s="4">
        <f t="shared" si="30"/>
        <v>0</v>
      </c>
      <c r="N180" s="4">
        <f t="shared" si="31"/>
        <v>0</v>
      </c>
      <c r="O180" s="4">
        <f t="shared" si="32"/>
        <v>0</v>
      </c>
    </row>
    <row r="181" spans="1:15" x14ac:dyDescent="0.2">
      <c r="A181" s="2">
        <v>152</v>
      </c>
      <c r="B181" s="4">
        <f t="shared" si="22"/>
        <v>1453.4918938212334</v>
      </c>
      <c r="C181" s="4">
        <f t="shared" si="23"/>
        <v>268.13312584898858</v>
      </c>
      <c r="D181" s="4">
        <f>IF($A181&gt;$D$20,"",SUM(C$30:C181))</f>
        <v>82290.495040006397</v>
      </c>
      <c r="E181" s="4">
        <f t="shared" si="24"/>
        <v>1185.3587679722448</v>
      </c>
      <c r="F181" s="4">
        <f>IF($A181&gt;$D$20,"",SUM(E$30:E181))</f>
        <v>138640.27282082103</v>
      </c>
      <c r="G181" s="4">
        <f t="shared" si="25"/>
        <v>72359.727179178924</v>
      </c>
      <c r="H181" s="4">
        <f t="shared" si="26"/>
        <v>292.96830303761556</v>
      </c>
      <c r="I181" s="4"/>
      <c r="J181" s="4">
        <f t="shared" si="27"/>
        <v>400</v>
      </c>
      <c r="K181" s="4">
        <f t="shared" si="28"/>
        <v>495.30211961206692</v>
      </c>
      <c r="L181" s="4">
        <f t="shared" si="29"/>
        <v>93475.137561119904</v>
      </c>
      <c r="M181" s="4">
        <f t="shared" si="30"/>
        <v>0</v>
      </c>
      <c r="N181" s="4">
        <f t="shared" si="31"/>
        <v>0</v>
      </c>
      <c r="O181" s="4">
        <f t="shared" si="32"/>
        <v>0</v>
      </c>
    </row>
    <row r="182" spans="1:15" x14ac:dyDescent="0.2">
      <c r="A182" s="2">
        <v>153</v>
      </c>
      <c r="B182" s="4">
        <f t="shared" si="22"/>
        <v>1453.4918938212334</v>
      </c>
      <c r="C182" s="4">
        <f t="shared" si="23"/>
        <v>263.81150534075647</v>
      </c>
      <c r="D182" s="4">
        <f>IF($A182&gt;$D$20,"",SUM(C$30:C182))</f>
        <v>82554.30654534715</v>
      </c>
      <c r="E182" s="4">
        <f t="shared" si="24"/>
        <v>1189.6803884804769</v>
      </c>
      <c r="F182" s="4">
        <f>IF($A182&gt;$D$20,"",SUM(E$30:E182))</f>
        <v>139829.95320930152</v>
      </c>
      <c r="G182" s="4">
        <f t="shared" si="25"/>
        <v>71170.046790698441</v>
      </c>
      <c r="H182" s="4">
        <f t="shared" si="26"/>
        <v>295.49474997577346</v>
      </c>
      <c r="I182" s="4"/>
      <c r="J182" s="4">
        <f t="shared" si="27"/>
        <v>400</v>
      </c>
      <c r="K182" s="4">
        <f t="shared" si="28"/>
        <v>500.09198595199143</v>
      </c>
      <c r="L182" s="4">
        <f t="shared" si="29"/>
        <v>94375.229547071896</v>
      </c>
      <c r="M182" s="4">
        <f t="shared" si="30"/>
        <v>0</v>
      </c>
      <c r="N182" s="4">
        <f t="shared" si="31"/>
        <v>0</v>
      </c>
      <c r="O182" s="4">
        <f t="shared" si="32"/>
        <v>0</v>
      </c>
    </row>
    <row r="183" spans="1:15" x14ac:dyDescent="0.2">
      <c r="A183" s="2">
        <v>154</v>
      </c>
      <c r="B183" s="4">
        <f t="shared" si="22"/>
        <v>1453.4918938212334</v>
      </c>
      <c r="C183" s="4">
        <f t="shared" si="23"/>
        <v>259.47412892442139</v>
      </c>
      <c r="D183" s="4">
        <f>IF($A183&gt;$D$20,"",SUM(C$30:C183))</f>
        <v>82813.780674271577</v>
      </c>
      <c r="E183" s="4">
        <f t="shared" si="24"/>
        <v>1194.017764896812</v>
      </c>
      <c r="F183" s="4">
        <f>IF($A183&gt;$D$20,"",SUM(E$30:E183))</f>
        <v>141023.97097419834</v>
      </c>
      <c r="G183" s="4">
        <f t="shared" si="25"/>
        <v>69976.029025801632</v>
      </c>
      <c r="H183" s="4">
        <f t="shared" si="26"/>
        <v>298.03040791839351</v>
      </c>
      <c r="I183" s="4"/>
      <c r="J183" s="4">
        <f t="shared" si="27"/>
        <v>400</v>
      </c>
      <c r="K183" s="4">
        <f t="shared" si="28"/>
        <v>504.90747807683459</v>
      </c>
      <c r="L183" s="4">
        <f t="shared" si="29"/>
        <v>95280.137025148724</v>
      </c>
      <c r="M183" s="4">
        <f t="shared" si="30"/>
        <v>0</v>
      </c>
      <c r="N183" s="4">
        <f t="shared" si="31"/>
        <v>0</v>
      </c>
      <c r="O183" s="4">
        <f t="shared" si="32"/>
        <v>0</v>
      </c>
    </row>
    <row r="184" spans="1:15" x14ac:dyDescent="0.2">
      <c r="A184" s="2">
        <v>155</v>
      </c>
      <c r="B184" s="4">
        <f t="shared" si="22"/>
        <v>1453.4918938212334</v>
      </c>
      <c r="C184" s="4">
        <f t="shared" si="23"/>
        <v>255.12093915656843</v>
      </c>
      <c r="D184" s="4">
        <f>IF($A184&gt;$D$20,"",SUM(C$30:C184))</f>
        <v>83068.901613428141</v>
      </c>
      <c r="E184" s="4">
        <f t="shared" si="24"/>
        <v>1198.3709546646649</v>
      </c>
      <c r="F184" s="4">
        <f>IF($A184&gt;$D$20,"",SUM(E$30:E184))</f>
        <v>142222.341928863</v>
      </c>
      <c r="G184" s="4">
        <f t="shared" si="25"/>
        <v>68777.658071136961</v>
      </c>
      <c r="H184" s="4">
        <f t="shared" si="26"/>
        <v>300.57531044726261</v>
      </c>
      <c r="I184" s="4"/>
      <c r="J184" s="4">
        <f t="shared" si="27"/>
        <v>400</v>
      </c>
      <c r="K184" s="4">
        <f t="shared" si="28"/>
        <v>509.74873308454562</v>
      </c>
      <c r="L184" s="4">
        <f t="shared" si="29"/>
        <v>96189.885758233271</v>
      </c>
      <c r="M184" s="4">
        <f t="shared" si="30"/>
        <v>0</v>
      </c>
      <c r="N184" s="4">
        <f t="shared" si="31"/>
        <v>0</v>
      </c>
      <c r="O184" s="4">
        <f t="shared" si="32"/>
        <v>0</v>
      </c>
    </row>
    <row r="185" spans="1:15" x14ac:dyDescent="0.2">
      <c r="A185" s="2">
        <v>156</v>
      </c>
      <c r="B185" s="4">
        <f t="shared" si="22"/>
        <v>1453.4918938212334</v>
      </c>
      <c r="C185" s="4">
        <f t="shared" si="23"/>
        <v>250.75187838435349</v>
      </c>
      <c r="D185" s="4">
        <f>IF($A185&gt;$D$20,"",SUM(C$30:C185))</f>
        <v>83319.653491812496</v>
      </c>
      <c r="E185" s="4">
        <f t="shared" si="24"/>
        <v>1202.74001543688</v>
      </c>
      <c r="F185" s="4">
        <f>IF($A185&gt;$D$20,"",SUM(E$30:E185))</f>
        <v>143425.08194429986</v>
      </c>
      <c r="G185" s="4">
        <f t="shared" si="25"/>
        <v>67574.91805570008</v>
      </c>
      <c r="H185" s="4">
        <f t="shared" si="26"/>
        <v>303.12949126660158</v>
      </c>
      <c r="I185" s="4"/>
      <c r="J185" s="4">
        <f t="shared" si="27"/>
        <v>400</v>
      </c>
      <c r="K185" s="4">
        <f t="shared" si="28"/>
        <v>514.61588880654801</v>
      </c>
      <c r="L185" s="4">
        <f t="shared" si="29"/>
        <v>97104.501647039826</v>
      </c>
      <c r="M185" s="4">
        <f t="shared" si="30"/>
        <v>0</v>
      </c>
      <c r="N185" s="4">
        <f t="shared" si="31"/>
        <v>0</v>
      </c>
      <c r="O185" s="4">
        <f t="shared" si="32"/>
        <v>0</v>
      </c>
    </row>
    <row r="186" spans="1:15" x14ac:dyDescent="0.2">
      <c r="A186" s="2">
        <v>157</v>
      </c>
      <c r="B186" s="4">
        <f t="shared" si="22"/>
        <v>1453.4918938212334</v>
      </c>
      <c r="C186" s="4">
        <f t="shared" si="23"/>
        <v>246.36688874473984</v>
      </c>
      <c r="D186" s="4">
        <f>IF($A186&gt;$D$20,"",SUM(C$30:C186))</f>
        <v>83566.020380557238</v>
      </c>
      <c r="E186" s="4">
        <f t="shared" si="24"/>
        <v>1207.1250050764936</v>
      </c>
      <c r="F186" s="4">
        <f>IF($A186&gt;$D$20,"",SUM(E$30:E186))</f>
        <v>144632.20694937636</v>
      </c>
      <c r="G186" s="4">
        <f t="shared" si="25"/>
        <v>66367.793050623586</v>
      </c>
      <c r="H186" s="4">
        <f t="shared" si="26"/>
        <v>305.69298420351106</v>
      </c>
      <c r="I186" s="4"/>
      <c r="J186" s="4">
        <f t="shared" si="27"/>
        <v>400</v>
      </c>
      <c r="K186" s="4">
        <f t="shared" si="28"/>
        <v>519.509083811663</v>
      </c>
      <c r="L186" s="4">
        <f t="shared" si="29"/>
        <v>98024.010730851485</v>
      </c>
      <c r="M186" s="4">
        <f t="shared" si="30"/>
        <v>0</v>
      </c>
      <c r="N186" s="4">
        <f t="shared" si="31"/>
        <v>0</v>
      </c>
      <c r="O186" s="4">
        <f t="shared" si="32"/>
        <v>0</v>
      </c>
    </row>
    <row r="187" spans="1:15" x14ac:dyDescent="0.2">
      <c r="A187" s="2">
        <v>158</v>
      </c>
      <c r="B187" s="4">
        <f t="shared" si="22"/>
        <v>1453.4918938212334</v>
      </c>
      <c r="C187" s="4">
        <f t="shared" si="23"/>
        <v>241.96591216373179</v>
      </c>
      <c r="D187" s="4">
        <f>IF($A187&gt;$D$20,"",SUM(C$30:C187))</f>
        <v>83807.986292720976</v>
      </c>
      <c r="E187" s="4">
        <f t="shared" si="24"/>
        <v>1211.5259816575017</v>
      </c>
      <c r="F187" s="4">
        <f>IF($A187&gt;$D$20,"",SUM(E$30:E187))</f>
        <v>145843.73293103385</v>
      </c>
      <c r="G187" s="4">
        <f t="shared" si="25"/>
        <v>65156.267068966088</v>
      </c>
      <c r="H187" s="4">
        <f t="shared" si="26"/>
        <v>308.26582320841965</v>
      </c>
      <c r="I187" s="4"/>
      <c r="J187" s="4">
        <f t="shared" si="27"/>
        <v>400</v>
      </c>
      <c r="K187" s="4">
        <f t="shared" si="28"/>
        <v>524.42845741005544</v>
      </c>
      <c r="L187" s="4">
        <f t="shared" si="29"/>
        <v>98948.439188261545</v>
      </c>
      <c r="M187" s="4">
        <f t="shared" si="30"/>
        <v>0</v>
      </c>
      <c r="N187" s="4">
        <f t="shared" si="31"/>
        <v>0</v>
      </c>
      <c r="O187" s="4">
        <f t="shared" si="32"/>
        <v>0</v>
      </c>
    </row>
    <row r="188" spans="1:15" x14ac:dyDescent="0.2">
      <c r="A188" s="2">
        <v>159</v>
      </c>
      <c r="B188" s="4">
        <f t="shared" si="22"/>
        <v>1453.4918938212334</v>
      </c>
      <c r="C188" s="4">
        <f t="shared" si="23"/>
        <v>237.54889035560549</v>
      </c>
      <c r="D188" s="4">
        <f>IF($A188&gt;$D$20,"",SUM(C$30:C188))</f>
        <v>84045.535183076587</v>
      </c>
      <c r="E188" s="4">
        <f t="shared" si="24"/>
        <v>1215.943003465628</v>
      </c>
      <c r="F188" s="4">
        <f>IF($A188&gt;$D$20,"",SUM(E$30:E188))</f>
        <v>147059.67593449948</v>
      </c>
      <c r="G188" s="4">
        <f t="shared" si="25"/>
        <v>63940.324065500463</v>
      </c>
      <c r="H188" s="4">
        <f t="shared" si="26"/>
        <v>310.84804235553383</v>
      </c>
      <c r="I188" s="4"/>
      <c r="J188" s="4">
        <f t="shared" si="27"/>
        <v>400</v>
      </c>
      <c r="K188" s="4">
        <f t="shared" si="28"/>
        <v>529.37414965719927</v>
      </c>
      <c r="L188" s="4">
        <f t="shared" si="29"/>
        <v>99877.813337918749</v>
      </c>
      <c r="M188" s="4">
        <f t="shared" si="30"/>
        <v>0</v>
      </c>
      <c r="N188" s="4">
        <f t="shared" si="31"/>
        <v>0</v>
      </c>
      <c r="O188" s="4">
        <f t="shared" si="32"/>
        <v>0</v>
      </c>
    </row>
    <row r="189" spans="1:15" x14ac:dyDescent="0.2">
      <c r="A189" s="2">
        <v>160</v>
      </c>
      <c r="B189" s="4">
        <f t="shared" si="22"/>
        <v>1453.4918938212334</v>
      </c>
      <c r="C189" s="4">
        <f t="shared" si="23"/>
        <v>233.11576482213707</v>
      </c>
      <c r="D189" s="4">
        <f>IF($A189&gt;$D$20,"",SUM(C$30:C189))</f>
        <v>84278.650947898728</v>
      </c>
      <c r="E189" s="4">
        <f t="shared" si="24"/>
        <v>1220.3761289990962</v>
      </c>
      <c r="F189" s="4">
        <f>IF($A189&gt;$D$20,"",SUM(E$30:E189))</f>
        <v>148280.05206349859</v>
      </c>
      <c r="G189" s="4">
        <f t="shared" si="25"/>
        <v>62719.947936501369</v>
      </c>
      <c r="H189" s="4">
        <f t="shared" si="26"/>
        <v>313.43967584328823</v>
      </c>
      <c r="I189" s="4"/>
      <c r="J189" s="4">
        <f t="shared" si="27"/>
        <v>400</v>
      </c>
      <c r="K189" s="4">
        <f t="shared" si="28"/>
        <v>534.34630135786529</v>
      </c>
      <c r="L189" s="4">
        <f t="shared" si="29"/>
        <v>100812.15963927661</v>
      </c>
      <c r="M189" s="4">
        <f t="shared" si="30"/>
        <v>0</v>
      </c>
      <c r="N189" s="4">
        <f t="shared" si="31"/>
        <v>0</v>
      </c>
      <c r="O189" s="4">
        <f t="shared" si="32"/>
        <v>0</v>
      </c>
    </row>
    <row r="190" spans="1:15" x14ac:dyDescent="0.2">
      <c r="A190" s="2">
        <v>161</v>
      </c>
      <c r="B190" s="4">
        <f t="shared" si="22"/>
        <v>1453.4918938212334</v>
      </c>
      <c r="C190" s="4">
        <f t="shared" si="23"/>
        <v>228.66647685182789</v>
      </c>
      <c r="D190" s="4">
        <f>IF($A190&gt;$D$20,"",SUM(C$30:C190))</f>
        <v>84507.317424750552</v>
      </c>
      <c r="E190" s="4">
        <f t="shared" si="24"/>
        <v>1224.8254169694055</v>
      </c>
      <c r="F190" s="4">
        <f>IF($A190&gt;$D$20,"",SUM(E$30:E190))</f>
        <v>149504.87748046799</v>
      </c>
      <c r="G190" s="4">
        <f t="shared" si="25"/>
        <v>61495.122519531964</v>
      </c>
      <c r="H190" s="4">
        <f t="shared" si="26"/>
        <v>316.04075799480023</v>
      </c>
      <c r="I190" s="4"/>
      <c r="J190" s="4">
        <f t="shared" si="27"/>
        <v>400</v>
      </c>
      <c r="K190" s="4">
        <f t="shared" si="28"/>
        <v>539.34505407012978</v>
      </c>
      <c r="L190" s="4">
        <f t="shared" si="29"/>
        <v>101751.50469334674</v>
      </c>
      <c r="M190" s="4">
        <f t="shared" si="30"/>
        <v>0</v>
      </c>
      <c r="N190" s="4">
        <f t="shared" si="31"/>
        <v>0</v>
      </c>
      <c r="O190" s="4">
        <f t="shared" si="32"/>
        <v>0</v>
      </c>
    </row>
    <row r="191" spans="1:15" x14ac:dyDescent="0.2">
      <c r="A191" s="2">
        <v>162</v>
      </c>
      <c r="B191" s="4">
        <f t="shared" si="22"/>
        <v>1453.4918938212334</v>
      </c>
      <c r="C191" s="4">
        <f t="shared" si="23"/>
        <v>224.20096751912692</v>
      </c>
      <c r="D191" s="4">
        <f>IF($A191&gt;$D$20,"",SUM(C$30:C191))</f>
        <v>84731.518392269674</v>
      </c>
      <c r="E191" s="4">
        <f t="shared" si="24"/>
        <v>1229.2909263021065</v>
      </c>
      <c r="F191" s="4">
        <f>IF($A191&gt;$D$20,"",SUM(E$30:E191))</f>
        <v>150734.1684067701</v>
      </c>
      <c r="G191" s="4">
        <f t="shared" si="25"/>
        <v>60265.831593229857</v>
      </c>
      <c r="H191" s="4">
        <f t="shared" si="26"/>
        <v>318.65132325832292</v>
      </c>
      <c r="I191" s="4"/>
      <c r="J191" s="4">
        <f t="shared" si="27"/>
        <v>400</v>
      </c>
      <c r="K191" s="4">
        <f t="shared" si="28"/>
        <v>544.37055010940503</v>
      </c>
      <c r="L191" s="4">
        <f t="shared" si="29"/>
        <v>102695.87524345615</v>
      </c>
      <c r="M191" s="4">
        <f t="shared" si="30"/>
        <v>0</v>
      </c>
      <c r="N191" s="4">
        <f t="shared" si="31"/>
        <v>0</v>
      </c>
      <c r="O191" s="4">
        <f t="shared" si="32"/>
        <v>0</v>
      </c>
    </row>
    <row r="192" spans="1:15" x14ac:dyDescent="0.2">
      <c r="A192" s="2">
        <v>163</v>
      </c>
      <c r="B192" s="4">
        <f t="shared" si="22"/>
        <v>1453.4918938212334</v>
      </c>
      <c r="C192" s="4">
        <f t="shared" si="23"/>
        <v>219.71917768365049</v>
      </c>
      <c r="D192" s="4">
        <f>IF($A192&gt;$D$20,"",SUM(C$30:C192))</f>
        <v>84951.23756995333</v>
      </c>
      <c r="E192" s="4">
        <f t="shared" si="24"/>
        <v>1233.7727161375828</v>
      </c>
      <c r="F192" s="4">
        <f>IF($A192&gt;$D$20,"",SUM(E$30:E192))</f>
        <v>151967.94112290768</v>
      </c>
      <c r="G192" s="4">
        <f t="shared" si="25"/>
        <v>59032.058877092277</v>
      </c>
      <c r="H192" s="4">
        <f t="shared" si="26"/>
        <v>321.27140620770228</v>
      </c>
      <c r="I192" s="4"/>
      <c r="J192" s="4">
        <f t="shared" si="27"/>
        <v>400</v>
      </c>
      <c r="K192" s="4">
        <f t="shared" si="28"/>
        <v>549.42293255249035</v>
      </c>
      <c r="L192" s="4">
        <f t="shared" si="29"/>
        <v>103645.29817600864</v>
      </c>
      <c r="M192" s="4">
        <f t="shared" si="30"/>
        <v>0</v>
      </c>
      <c r="N192" s="4">
        <f t="shared" si="31"/>
        <v>0</v>
      </c>
      <c r="O192" s="4">
        <f t="shared" si="32"/>
        <v>0</v>
      </c>
    </row>
    <row r="193" spans="1:15" x14ac:dyDescent="0.2">
      <c r="A193" s="2">
        <v>164</v>
      </c>
      <c r="B193" s="4">
        <f t="shared" si="22"/>
        <v>1453.4918938212334</v>
      </c>
      <c r="C193" s="4">
        <f t="shared" si="23"/>
        <v>215.2210479893989</v>
      </c>
      <c r="D193" s="4">
        <f>IF($A193&gt;$D$20,"",SUM(C$30:C193))</f>
        <v>85166.458617942728</v>
      </c>
      <c r="E193" s="4">
        <f t="shared" si="24"/>
        <v>1238.2708458318345</v>
      </c>
      <c r="F193" s="4">
        <f>IF($A193&gt;$D$20,"",SUM(E$30:E193))</f>
        <v>153206.21196873952</v>
      </c>
      <c r="G193" s="4">
        <f t="shared" si="25"/>
        <v>57793.788031260439</v>
      </c>
      <c r="H193" s="4">
        <f t="shared" si="26"/>
        <v>323.90104154283449</v>
      </c>
      <c r="I193" s="4"/>
      <c r="J193" s="4">
        <f t="shared" si="27"/>
        <v>400</v>
      </c>
      <c r="K193" s="4">
        <f t="shared" si="28"/>
        <v>554.50234524164625</v>
      </c>
      <c r="L193" s="4">
        <f t="shared" si="29"/>
        <v>104599.80052125029</v>
      </c>
      <c r="M193" s="4">
        <f t="shared" si="30"/>
        <v>0</v>
      </c>
      <c r="N193" s="4">
        <f t="shared" si="31"/>
        <v>0</v>
      </c>
      <c r="O193" s="4">
        <f t="shared" si="32"/>
        <v>0</v>
      </c>
    </row>
    <row r="194" spans="1:15" x14ac:dyDescent="0.2">
      <c r="A194" s="2">
        <v>165</v>
      </c>
      <c r="B194" s="4">
        <f t="shared" si="22"/>
        <v>1453.4918938212334</v>
      </c>
      <c r="C194" s="4">
        <f t="shared" si="23"/>
        <v>210.70651886397033</v>
      </c>
      <c r="D194" s="4">
        <f>IF($A194&gt;$D$20,"",SUM(C$30:C194))</f>
        <v>85377.165136806696</v>
      </c>
      <c r="E194" s="4">
        <f t="shared" si="24"/>
        <v>1242.785374957263</v>
      </c>
      <c r="F194" s="4">
        <f>IF($A194&gt;$D$20,"",SUM(E$30:E194))</f>
        <v>154448.99734369677</v>
      </c>
      <c r="G194" s="4">
        <f t="shared" si="25"/>
        <v>56551.002656303179</v>
      </c>
      <c r="H194" s="4">
        <f t="shared" si="26"/>
        <v>326.54026409012602</v>
      </c>
      <c r="I194" s="4"/>
      <c r="J194" s="4">
        <f t="shared" si="27"/>
        <v>400</v>
      </c>
      <c r="K194" s="4">
        <f t="shared" si="28"/>
        <v>559.608932788689</v>
      </c>
      <c r="L194" s="4">
        <f t="shared" si="29"/>
        <v>105559.40945403898</v>
      </c>
      <c r="M194" s="4">
        <f t="shared" si="30"/>
        <v>0</v>
      </c>
      <c r="N194" s="4">
        <f t="shared" si="31"/>
        <v>0</v>
      </c>
      <c r="O194" s="4">
        <f t="shared" si="32"/>
        <v>0</v>
      </c>
    </row>
    <row r="195" spans="1:15" x14ac:dyDescent="0.2">
      <c r="A195" s="2">
        <v>166</v>
      </c>
      <c r="B195" s="4">
        <f t="shared" si="22"/>
        <v>1453.4918938212334</v>
      </c>
      <c r="C195" s="4">
        <f t="shared" si="23"/>
        <v>206.17553051777199</v>
      </c>
      <c r="D195" s="4">
        <f>IF($A195&gt;$D$20,"",SUM(C$30:C195))</f>
        <v>85583.340667324461</v>
      </c>
      <c r="E195" s="4">
        <f t="shared" si="24"/>
        <v>1247.3163633034615</v>
      </c>
      <c r="F195" s="4">
        <f>IF($A195&gt;$D$20,"",SUM(E$30:E195))</f>
        <v>155696.31370700023</v>
      </c>
      <c r="G195" s="4">
        <f t="shared" si="25"/>
        <v>55303.686292999715</v>
      </c>
      <c r="H195" s="4">
        <f t="shared" si="26"/>
        <v>329.18910880295459</v>
      </c>
      <c r="I195" s="4"/>
      <c r="J195" s="4">
        <f t="shared" si="27"/>
        <v>400</v>
      </c>
      <c r="K195" s="4">
        <f t="shared" si="28"/>
        <v>564.74284057910847</v>
      </c>
      <c r="L195" s="4">
        <f t="shared" si="29"/>
        <v>106524.15229461809</v>
      </c>
      <c r="M195" s="4">
        <f t="shared" si="30"/>
        <v>0</v>
      </c>
      <c r="N195" s="4">
        <f t="shared" si="31"/>
        <v>0</v>
      </c>
      <c r="O195" s="4">
        <f t="shared" si="32"/>
        <v>0</v>
      </c>
    </row>
    <row r="196" spans="1:15" x14ac:dyDescent="0.2">
      <c r="A196" s="2">
        <v>167</v>
      </c>
      <c r="B196" s="4">
        <f t="shared" si="22"/>
        <v>1453.4918938212334</v>
      </c>
      <c r="C196" s="4">
        <f t="shared" si="23"/>
        <v>201.6280229432281</v>
      </c>
      <c r="D196" s="4">
        <f>IF($A196&gt;$D$20,"",SUM(C$30:C196))</f>
        <v>85784.968690267691</v>
      </c>
      <c r="E196" s="4">
        <f t="shared" si="24"/>
        <v>1251.8638708780052</v>
      </c>
      <c r="F196" s="4">
        <f>IF($A196&gt;$D$20,"",SUM(E$30:E196))</f>
        <v>156948.17757787823</v>
      </c>
      <c r="G196" s="4">
        <f t="shared" si="25"/>
        <v>54051.82242212171</v>
      </c>
      <c r="H196" s="4">
        <f t="shared" si="26"/>
        <v>331.84761076213215</v>
      </c>
      <c r="I196" s="4"/>
      <c r="J196" s="4">
        <f t="shared" si="27"/>
        <v>400</v>
      </c>
      <c r="K196" s="4">
        <f t="shared" si="28"/>
        <v>569.9042147762068</v>
      </c>
      <c r="L196" s="4">
        <f t="shared" si="29"/>
        <v>107494.0565093943</v>
      </c>
      <c r="M196" s="4">
        <f t="shared" si="30"/>
        <v>0</v>
      </c>
      <c r="N196" s="4">
        <f t="shared" si="31"/>
        <v>0</v>
      </c>
      <c r="O196" s="4">
        <f t="shared" si="32"/>
        <v>0</v>
      </c>
    </row>
    <row r="197" spans="1:15" x14ac:dyDescent="0.2">
      <c r="A197" s="2">
        <v>168</v>
      </c>
      <c r="B197" s="4">
        <f t="shared" si="22"/>
        <v>1453.4918938212334</v>
      </c>
      <c r="C197" s="4">
        <f t="shared" si="23"/>
        <v>197.06393591398538</v>
      </c>
      <c r="D197" s="4">
        <f>IF($A197&gt;$D$20,"",SUM(C$30:C197))</f>
        <v>85982.032626181681</v>
      </c>
      <c r="E197" s="4">
        <f t="shared" si="24"/>
        <v>1256.4279579072479</v>
      </c>
      <c r="F197" s="4">
        <f>IF($A197&gt;$D$20,"",SUM(E$30:E197))</f>
        <v>158204.60553578549</v>
      </c>
      <c r="G197" s="4">
        <f t="shared" si="25"/>
        <v>52795.394464214463</v>
      </c>
      <c r="H197" s="4">
        <f t="shared" si="26"/>
        <v>334.51580517636899</v>
      </c>
      <c r="I197" s="4"/>
      <c r="J197" s="4">
        <f t="shared" si="27"/>
        <v>400</v>
      </c>
      <c r="K197" s="4">
        <f t="shared" si="28"/>
        <v>575.09320232525943</v>
      </c>
      <c r="L197" s="4">
        <f t="shared" si="29"/>
        <v>108469.14971171955</v>
      </c>
      <c r="M197" s="4">
        <f t="shared" si="30"/>
        <v>0</v>
      </c>
      <c r="N197" s="4">
        <f t="shared" si="31"/>
        <v>0</v>
      </c>
      <c r="O197" s="4">
        <f t="shared" si="32"/>
        <v>0</v>
      </c>
    </row>
    <row r="198" spans="1:15" x14ac:dyDescent="0.2">
      <c r="A198" s="2">
        <v>169</v>
      </c>
      <c r="B198" s="4">
        <f t="shared" si="22"/>
        <v>1453.4918938212334</v>
      </c>
      <c r="C198" s="4">
        <f t="shared" si="23"/>
        <v>192.48320898411521</v>
      </c>
      <c r="D198" s="4">
        <f>IF($A198&gt;$D$20,"",SUM(C$30:C198))</f>
        <v>86174.515835165803</v>
      </c>
      <c r="E198" s="4">
        <f t="shared" si="24"/>
        <v>1261.0086848371182</v>
      </c>
      <c r="F198" s="4">
        <f>IF($A198&gt;$D$20,"",SUM(E$30:E198))</f>
        <v>159465.61422062261</v>
      </c>
      <c r="G198" s="4">
        <f t="shared" si="25"/>
        <v>51534.385779377342</v>
      </c>
      <c r="H198" s="4">
        <f t="shared" si="26"/>
        <v>337.19372738274114</v>
      </c>
      <c r="I198" s="4"/>
      <c r="J198" s="4">
        <f t="shared" si="27"/>
        <v>400</v>
      </c>
      <c r="K198" s="4">
        <f t="shared" si="28"/>
        <v>580.30995095769958</v>
      </c>
      <c r="L198" s="4">
        <f t="shared" si="29"/>
        <v>109449.45966267725</v>
      </c>
      <c r="M198" s="4">
        <f t="shared" si="30"/>
        <v>0</v>
      </c>
      <c r="N198" s="4">
        <f t="shared" si="31"/>
        <v>0</v>
      </c>
      <c r="O198" s="4">
        <f t="shared" si="32"/>
        <v>0</v>
      </c>
    </row>
    <row r="199" spans="1:15" x14ac:dyDescent="0.2">
      <c r="A199" s="2">
        <v>170</v>
      </c>
      <c r="B199" s="4">
        <f t="shared" si="22"/>
        <v>1453.4918938212334</v>
      </c>
      <c r="C199" s="4">
        <f t="shared" si="23"/>
        <v>187.88578148731321</v>
      </c>
      <c r="D199" s="4">
        <f>IF($A199&gt;$D$20,"",SUM(C$30:C199))</f>
        <v>86362.401616653122</v>
      </c>
      <c r="E199" s="4">
        <f t="shared" si="24"/>
        <v>1265.6061123339202</v>
      </c>
      <c r="F199" s="4">
        <f>IF($A199&gt;$D$20,"",SUM(E$30:E199))</f>
        <v>160731.22033295652</v>
      </c>
      <c r="G199" s="4">
        <f t="shared" si="25"/>
        <v>50268.779667043425</v>
      </c>
      <c r="H199" s="4">
        <f t="shared" si="26"/>
        <v>339.88141284715755</v>
      </c>
      <c r="I199" s="4"/>
      <c r="J199" s="4">
        <f t="shared" si="27"/>
        <v>400</v>
      </c>
      <c r="K199" s="4">
        <f t="shared" si="28"/>
        <v>585.55460919532334</v>
      </c>
      <c r="L199" s="4">
        <f t="shared" si="29"/>
        <v>110435.01427187258</v>
      </c>
      <c r="M199" s="4">
        <f t="shared" si="30"/>
        <v>0</v>
      </c>
      <c r="N199" s="4">
        <f t="shared" si="31"/>
        <v>0</v>
      </c>
      <c r="O199" s="4">
        <f t="shared" si="32"/>
        <v>0</v>
      </c>
    </row>
    <row r="200" spans="1:15" x14ac:dyDescent="0.2">
      <c r="A200" s="2">
        <v>171</v>
      </c>
      <c r="B200" s="4">
        <f t="shared" si="22"/>
        <v>1453.4918938212334</v>
      </c>
      <c r="C200" s="4">
        <f t="shared" si="23"/>
        <v>183.2715925360958</v>
      </c>
      <c r="D200" s="4">
        <f>IF($A200&gt;$D$20,"",SUM(C$30:C200))</f>
        <v>86545.673209189219</v>
      </c>
      <c r="E200" s="4">
        <f t="shared" si="24"/>
        <v>1270.2203012851376</v>
      </c>
      <c r="F200" s="4">
        <f>IF($A200&gt;$D$20,"",SUM(E$30:E200))</f>
        <v>162001.44063424165</v>
      </c>
      <c r="G200" s="4">
        <f t="shared" si="25"/>
        <v>48998.559365758287</v>
      </c>
      <c r="H200" s="4">
        <f t="shared" si="26"/>
        <v>342.5788971648293</v>
      </c>
      <c r="I200" s="4"/>
      <c r="J200" s="4">
        <f t="shared" si="27"/>
        <v>400</v>
      </c>
      <c r="K200" s="4">
        <f t="shared" si="28"/>
        <v>590.82732635451828</v>
      </c>
      <c r="L200" s="4">
        <f t="shared" si="29"/>
        <v>111425.8415982271</v>
      </c>
      <c r="M200" s="4">
        <f t="shared" si="30"/>
        <v>0</v>
      </c>
      <c r="N200" s="4">
        <f t="shared" si="31"/>
        <v>0</v>
      </c>
      <c r="O200" s="4">
        <f t="shared" si="32"/>
        <v>0</v>
      </c>
    </row>
    <row r="201" spans="1:15" x14ac:dyDescent="0.2">
      <c r="A201" s="2">
        <v>172</v>
      </c>
      <c r="B201" s="4">
        <f t="shared" si="22"/>
        <v>1453.4918938212334</v>
      </c>
      <c r="C201" s="4">
        <f t="shared" si="23"/>
        <v>178.64058102099372</v>
      </c>
      <c r="D201" s="4">
        <f>IF($A201&gt;$D$20,"",SUM(C$30:C201))</f>
        <v>86724.313790210217</v>
      </c>
      <c r="E201" s="4">
        <f t="shared" si="24"/>
        <v>1274.8513128002396</v>
      </c>
      <c r="F201" s="4">
        <f>IF($A201&gt;$D$20,"",SUM(E$30:E201))</f>
        <v>163276.2919470419</v>
      </c>
      <c r="G201" s="4">
        <f t="shared" si="25"/>
        <v>47723.708052958049</v>
      </c>
      <c r="H201" s="4">
        <f t="shared" si="26"/>
        <v>345.28621606074285</v>
      </c>
      <c r="I201" s="4"/>
      <c r="J201" s="4">
        <f t="shared" si="27"/>
        <v>400</v>
      </c>
      <c r="K201" s="4">
        <f t="shared" si="28"/>
        <v>596.12825255051496</v>
      </c>
      <c r="L201" s="4">
        <f t="shared" si="29"/>
        <v>112421.9698507776</v>
      </c>
      <c r="M201" s="4">
        <f t="shared" si="30"/>
        <v>0</v>
      </c>
      <c r="N201" s="4">
        <f t="shared" si="31"/>
        <v>0</v>
      </c>
      <c r="O201" s="4">
        <f t="shared" si="32"/>
        <v>0</v>
      </c>
    </row>
    <row r="202" spans="1:15" x14ac:dyDescent="0.2">
      <c r="A202" s="2">
        <v>173</v>
      </c>
      <c r="B202" s="4">
        <f t="shared" si="22"/>
        <v>1453.4918938212334</v>
      </c>
      <c r="C202" s="4">
        <f t="shared" si="23"/>
        <v>173.99268560974286</v>
      </c>
      <c r="D202" s="4">
        <f>IF($A202&gt;$D$20,"",SUM(C$30:C202))</f>
        <v>86898.306475819962</v>
      </c>
      <c r="E202" s="4">
        <f t="shared" si="24"/>
        <v>1279.4992082114904</v>
      </c>
      <c r="F202" s="4">
        <f>IF($A202&gt;$D$20,"",SUM(E$30:E202))</f>
        <v>164555.79115525339</v>
      </c>
      <c r="G202" s="4">
        <f t="shared" si="25"/>
        <v>46444.208844746558</v>
      </c>
      <c r="H202" s="4">
        <f t="shared" si="26"/>
        <v>348.00340539013092</v>
      </c>
      <c r="I202" s="4"/>
      <c r="J202" s="4">
        <f t="shared" si="27"/>
        <v>400</v>
      </c>
      <c r="K202" s="4">
        <f t="shared" si="28"/>
        <v>601.45753870166016</v>
      </c>
      <c r="L202" s="4">
        <f t="shared" si="29"/>
        <v>113423.42738947927</v>
      </c>
      <c r="M202" s="4">
        <f t="shared" si="30"/>
        <v>0</v>
      </c>
      <c r="N202" s="4">
        <f t="shared" si="31"/>
        <v>0</v>
      </c>
      <c r="O202" s="4">
        <f t="shared" si="32"/>
        <v>0</v>
      </c>
    </row>
    <row r="203" spans="1:15" x14ac:dyDescent="0.2">
      <c r="A203" s="2">
        <v>174</v>
      </c>
      <c r="B203" s="4">
        <f t="shared" si="22"/>
        <v>1453.4918938212334</v>
      </c>
      <c r="C203" s="4">
        <f t="shared" si="23"/>
        <v>169.32784474647181</v>
      </c>
      <c r="D203" s="4">
        <f>IF($A203&gt;$D$20,"",SUM(C$30:C203))</f>
        <v>87067.634320566431</v>
      </c>
      <c r="E203" s="4">
        <f t="shared" si="24"/>
        <v>1284.1640490747616</v>
      </c>
      <c r="F203" s="4">
        <f>IF($A203&gt;$D$20,"",SUM(E$30:E203))</f>
        <v>165839.95520432814</v>
      </c>
      <c r="G203" s="4">
        <f t="shared" si="25"/>
        <v>45160.044795671798</v>
      </c>
      <c r="H203" s="4">
        <f t="shared" si="26"/>
        <v>350.73050113894908</v>
      </c>
      <c r="I203" s="4"/>
      <c r="J203" s="4">
        <f t="shared" si="27"/>
        <v>400</v>
      </c>
      <c r="K203" s="4">
        <f t="shared" si="28"/>
        <v>606.81533653371412</v>
      </c>
      <c r="L203" s="4">
        <f t="shared" si="29"/>
        <v>114430.24272601299</v>
      </c>
      <c r="M203" s="4">
        <f t="shared" si="30"/>
        <v>0</v>
      </c>
      <c r="N203" s="4">
        <f t="shared" si="31"/>
        <v>0</v>
      </c>
      <c r="O203" s="4">
        <f t="shared" si="32"/>
        <v>0</v>
      </c>
    </row>
    <row r="204" spans="1:15" x14ac:dyDescent="0.2">
      <c r="A204" s="2">
        <v>175</v>
      </c>
      <c r="B204" s="4">
        <f t="shared" si="22"/>
        <v>1453.4918938212334</v>
      </c>
      <c r="C204" s="4">
        <f t="shared" si="23"/>
        <v>164.64599665088676</v>
      </c>
      <c r="D204" s="4">
        <f>IF($A204&gt;$D$20,"",SUM(C$30:C204))</f>
        <v>87232.280317217315</v>
      </c>
      <c r="E204" s="4">
        <f t="shared" si="24"/>
        <v>1288.8458971703467</v>
      </c>
      <c r="F204" s="4">
        <f>IF($A204&gt;$D$20,"",SUM(E$30:E204))</f>
        <v>167128.80110149848</v>
      </c>
      <c r="G204" s="4">
        <f t="shared" si="25"/>
        <v>43871.198898501454</v>
      </c>
      <c r="H204" s="4">
        <f t="shared" si="26"/>
        <v>353.46753942435146</v>
      </c>
      <c r="I204" s="4"/>
      <c r="J204" s="4">
        <f t="shared" si="27"/>
        <v>400</v>
      </c>
      <c r="K204" s="4">
        <f t="shared" si="28"/>
        <v>612.20179858416952</v>
      </c>
      <c r="L204" s="4">
        <f t="shared" si="29"/>
        <v>115442.44452459716</v>
      </c>
      <c r="M204" s="4">
        <f t="shared" si="30"/>
        <v>0</v>
      </c>
      <c r="N204" s="4">
        <f t="shared" si="31"/>
        <v>0</v>
      </c>
      <c r="O204" s="4">
        <f t="shared" si="32"/>
        <v>0</v>
      </c>
    </row>
    <row r="205" spans="1:15" x14ac:dyDescent="0.2">
      <c r="A205" s="2">
        <v>176</v>
      </c>
      <c r="B205" s="4">
        <f t="shared" si="22"/>
        <v>1453.4918938212334</v>
      </c>
      <c r="C205" s="4">
        <f t="shared" si="23"/>
        <v>159.94707931745319</v>
      </c>
      <c r="D205" s="4">
        <f>IF($A205&gt;$D$20,"",SUM(C$30:C205))</f>
        <v>87392.22739653477</v>
      </c>
      <c r="E205" s="4">
        <f t="shared" si="24"/>
        <v>1293.5448145037801</v>
      </c>
      <c r="F205" s="4">
        <f>IF($A205&gt;$D$20,"",SUM(E$30:E205))</f>
        <v>168422.34591600226</v>
      </c>
      <c r="G205" s="4">
        <f t="shared" si="25"/>
        <v>42577.654083997673</v>
      </c>
      <c r="H205" s="4">
        <f t="shared" si="26"/>
        <v>356.21455649516957</v>
      </c>
      <c r="I205" s="4"/>
      <c r="J205" s="4">
        <f t="shared" si="27"/>
        <v>400</v>
      </c>
      <c r="K205" s="4">
        <f t="shared" si="28"/>
        <v>617.61707820659478</v>
      </c>
      <c r="L205" s="4">
        <f t="shared" si="29"/>
        <v>116460.06160280375</v>
      </c>
      <c r="M205" s="4">
        <f t="shared" si="30"/>
        <v>0</v>
      </c>
      <c r="N205" s="4">
        <f t="shared" si="31"/>
        <v>0</v>
      </c>
      <c r="O205" s="4">
        <f t="shared" si="32"/>
        <v>0</v>
      </c>
    </row>
    <row r="206" spans="1:15" x14ac:dyDescent="0.2">
      <c r="A206" s="2">
        <v>177</v>
      </c>
      <c r="B206" s="4">
        <f t="shared" si="22"/>
        <v>1453.4918938212334</v>
      </c>
      <c r="C206" s="4">
        <f t="shared" si="23"/>
        <v>155.23103051457483</v>
      </c>
      <c r="D206" s="4">
        <f>IF($A206&gt;$D$20,"",SUM(C$30:C206))</f>
        <v>87547.458427049351</v>
      </c>
      <c r="E206" s="4">
        <f t="shared" si="24"/>
        <v>1298.2608633066586</v>
      </c>
      <c r="F206" s="4">
        <f>IF($A206&gt;$D$20,"",SUM(E$30:E206))</f>
        <v>169720.60677930893</v>
      </c>
      <c r="G206" s="4">
        <f t="shared" si="25"/>
        <v>41279.393220691018</v>
      </c>
      <c r="H206" s="4">
        <f t="shared" si="26"/>
        <v>358.97158873239141</v>
      </c>
      <c r="I206" s="4"/>
      <c r="J206" s="4">
        <f t="shared" si="27"/>
        <v>400</v>
      </c>
      <c r="K206" s="4">
        <f t="shared" si="28"/>
        <v>623.06132957500006</v>
      </c>
      <c r="L206" s="4">
        <f t="shared" si="29"/>
        <v>117483.12293237874</v>
      </c>
      <c r="M206" s="4">
        <f t="shared" si="30"/>
        <v>0</v>
      </c>
      <c r="N206" s="4">
        <f t="shared" si="31"/>
        <v>0</v>
      </c>
      <c r="O206" s="4">
        <f t="shared" si="32"/>
        <v>0</v>
      </c>
    </row>
    <row r="207" spans="1:15" x14ac:dyDescent="0.2">
      <c r="A207" s="2">
        <v>178</v>
      </c>
      <c r="B207" s="4">
        <f t="shared" si="22"/>
        <v>1453.4918938212334</v>
      </c>
      <c r="C207" s="4">
        <f t="shared" si="23"/>
        <v>150.49778778376933</v>
      </c>
      <c r="D207" s="4">
        <f>IF($A207&gt;$D$20,"",SUM(C$30:C207))</f>
        <v>87697.956214833117</v>
      </c>
      <c r="E207" s="4">
        <f t="shared" si="24"/>
        <v>1302.994106037464</v>
      </c>
      <c r="F207" s="4">
        <f>IF($A207&gt;$D$20,"",SUM(E$30:E207))</f>
        <v>171023.60088534639</v>
      </c>
      <c r="G207" s="4">
        <f t="shared" si="25"/>
        <v>39976.399114653555</v>
      </c>
      <c r="H207" s="4">
        <f t="shared" si="26"/>
        <v>361.73867264964485</v>
      </c>
      <c r="I207" s="4"/>
      <c r="J207" s="4">
        <f t="shared" si="27"/>
        <v>400</v>
      </c>
      <c r="K207" s="4">
        <f t="shared" si="28"/>
        <v>628.53470768822626</v>
      </c>
      <c r="L207" s="4">
        <f t="shared" si="29"/>
        <v>118511.65764006697</v>
      </c>
      <c r="M207" s="4">
        <f t="shared" si="30"/>
        <v>0</v>
      </c>
      <c r="N207" s="4">
        <f t="shared" si="31"/>
        <v>0</v>
      </c>
      <c r="O207" s="4">
        <f t="shared" si="32"/>
        <v>0</v>
      </c>
    </row>
    <row r="208" spans="1:15" x14ac:dyDescent="0.2">
      <c r="A208" s="2">
        <v>179</v>
      </c>
      <c r="B208" s="4">
        <f t="shared" si="22"/>
        <v>1453.4918938212334</v>
      </c>
      <c r="C208" s="4">
        <f t="shared" si="23"/>
        <v>145.74728843884108</v>
      </c>
      <c r="D208" s="4">
        <f>IF($A208&gt;$D$20,"",SUM(C$30:C208))</f>
        <v>87843.703503271958</v>
      </c>
      <c r="E208" s="4">
        <f t="shared" si="24"/>
        <v>1307.7446053823924</v>
      </c>
      <c r="F208" s="4">
        <f>IF($A208&gt;$D$20,"",SUM(E$30:E208))</f>
        <v>172331.34549072877</v>
      </c>
      <c r="G208" s="4">
        <f t="shared" si="25"/>
        <v>38668.65450927116</v>
      </c>
      <c r="H208" s="4">
        <f t="shared" si="26"/>
        <v>364.51584489368008</v>
      </c>
      <c r="I208" s="4"/>
      <c r="J208" s="4">
        <f t="shared" si="27"/>
        <v>400</v>
      </c>
      <c r="K208" s="4">
        <f t="shared" si="28"/>
        <v>634.03736837435827</v>
      </c>
      <c r="L208" s="4">
        <f t="shared" si="29"/>
        <v>119545.69500844133</v>
      </c>
      <c r="M208" s="4">
        <f t="shared" si="30"/>
        <v>0</v>
      </c>
      <c r="N208" s="4">
        <f t="shared" si="31"/>
        <v>0</v>
      </c>
      <c r="O208" s="4">
        <f t="shared" si="32"/>
        <v>0</v>
      </c>
    </row>
    <row r="209" spans="1:15" x14ac:dyDescent="0.2">
      <c r="A209" s="2">
        <v>180</v>
      </c>
      <c r="B209" s="4">
        <f t="shared" si="22"/>
        <v>1453.4918938212334</v>
      </c>
      <c r="C209" s="4">
        <f t="shared" si="23"/>
        <v>140.97946956505109</v>
      </c>
      <c r="D209" s="4">
        <f>IF($A209&gt;$D$20,"",SUM(C$30:C209))</f>
        <v>87984.682972837007</v>
      </c>
      <c r="E209" s="4">
        <f t="shared" si="24"/>
        <v>1312.5124242561824</v>
      </c>
      <c r="F209" s="4">
        <f>IF($A209&gt;$D$20,"",SUM(E$30:E209))</f>
        <v>173643.85791498495</v>
      </c>
      <c r="G209" s="4">
        <f t="shared" si="25"/>
        <v>37356.142085014981</v>
      </c>
      <c r="H209" s="4">
        <f t="shared" si="26"/>
        <v>367.30314224485511</v>
      </c>
      <c r="I209" s="4"/>
      <c r="J209" s="4">
        <f t="shared" si="27"/>
        <v>400</v>
      </c>
      <c r="K209" s="4">
        <f t="shared" si="28"/>
        <v>639.56946829516107</v>
      </c>
      <c r="L209" s="4">
        <f t="shared" si="29"/>
        <v>120585.26447673648</v>
      </c>
      <c r="M209" s="4">
        <f t="shared" si="30"/>
        <v>0</v>
      </c>
      <c r="N209" s="4">
        <f t="shared" si="31"/>
        <v>0</v>
      </c>
      <c r="O209" s="4">
        <f t="shared" si="32"/>
        <v>0</v>
      </c>
    </row>
    <row r="210" spans="1:15" x14ac:dyDescent="0.2">
      <c r="A210" s="2">
        <v>181</v>
      </c>
      <c r="B210" s="4">
        <f t="shared" si="22"/>
        <v>1453.4918938212334</v>
      </c>
      <c r="C210" s="4">
        <f t="shared" si="23"/>
        <v>136.19426801828376</v>
      </c>
      <c r="D210" s="4">
        <f>IF($A210&gt;$D$20,"",SUM(C$30:C210))</f>
        <v>88120.87724085529</v>
      </c>
      <c r="E210" s="4">
        <f t="shared" si="24"/>
        <v>1317.2976258029496</v>
      </c>
      <c r="F210" s="4">
        <f>IF($A210&gt;$D$20,"",SUM(E$30:E210))</f>
        <v>174961.15554078791</v>
      </c>
      <c r="G210" s="4">
        <f t="shared" si="25"/>
        <v>36038.844459212029</v>
      </c>
      <c r="H210" s="4">
        <f t="shared" si="26"/>
        <v>370.10060161762271</v>
      </c>
      <c r="I210" s="4"/>
      <c r="J210" s="4">
        <f t="shared" si="27"/>
        <v>400</v>
      </c>
      <c r="K210" s="4">
        <f t="shared" si="28"/>
        <v>645.13116495054021</v>
      </c>
      <c r="L210" s="4">
        <f t="shared" si="29"/>
        <v>121630.39564168702</v>
      </c>
      <c r="M210" s="4">
        <f t="shared" si="30"/>
        <v>0</v>
      </c>
      <c r="N210" s="4">
        <f t="shared" si="31"/>
        <v>0</v>
      </c>
      <c r="O210" s="4">
        <f t="shared" si="32"/>
        <v>0</v>
      </c>
    </row>
    <row r="211" spans="1:15" x14ac:dyDescent="0.2">
      <c r="A211" s="2">
        <v>182</v>
      </c>
      <c r="B211" s="4">
        <f t="shared" si="22"/>
        <v>1453.4918938212334</v>
      </c>
      <c r="C211" s="4">
        <f t="shared" si="23"/>
        <v>131.39162042421052</v>
      </c>
      <c r="D211" s="4">
        <f>IF($A211&gt;$D$20,"",SUM(C$30:C211))</f>
        <v>88252.268861279503</v>
      </c>
      <c r="E211" s="4">
        <f t="shared" si="24"/>
        <v>1322.1002733970229</v>
      </c>
      <c r="F211" s="4">
        <f>IF($A211&gt;$D$20,"",SUM(E$30:E211))</f>
        <v>176283.25581418493</v>
      </c>
      <c r="G211" s="4">
        <f t="shared" si="25"/>
        <v>34716.744185815005</v>
      </c>
      <c r="H211" s="4">
        <f t="shared" si="26"/>
        <v>372.90826006102031</v>
      </c>
      <c r="I211" s="4"/>
      <c r="J211" s="4">
        <f t="shared" si="27"/>
        <v>400</v>
      </c>
      <c r="K211" s="4">
        <f t="shared" si="28"/>
        <v>650.72261668302554</v>
      </c>
      <c r="L211" s="4">
        <f t="shared" si="29"/>
        <v>122681.11825837004</v>
      </c>
      <c r="M211" s="4">
        <f t="shared" si="30"/>
        <v>0</v>
      </c>
      <c r="N211" s="4">
        <f t="shared" si="31"/>
        <v>0</v>
      </c>
      <c r="O211" s="4">
        <f t="shared" si="32"/>
        <v>0</v>
      </c>
    </row>
    <row r="212" spans="1:15" x14ac:dyDescent="0.2">
      <c r="A212" s="2">
        <v>183</v>
      </c>
      <c r="B212" s="4">
        <f t="shared" si="22"/>
        <v>1453.4918938212334</v>
      </c>
      <c r="C212" s="4">
        <f t="shared" si="23"/>
        <v>126.57146317745052</v>
      </c>
      <c r="D212" s="4">
        <f>IF($A212&gt;$D$20,"",SUM(C$30:C212))</f>
        <v>88378.840324456949</v>
      </c>
      <c r="E212" s="4">
        <f t="shared" si="24"/>
        <v>1326.9204306437828</v>
      </c>
      <c r="F212" s="4">
        <f>IF($A212&gt;$D$20,"",SUM(E$30:E212))</f>
        <v>177610.1762448287</v>
      </c>
      <c r="G212" s="4">
        <f t="shared" si="25"/>
        <v>33389.823755171223</v>
      </c>
      <c r="H212" s="4">
        <f t="shared" si="26"/>
        <v>375.72615475915933</v>
      </c>
      <c r="I212" s="4"/>
      <c r="J212" s="4">
        <f t="shared" si="27"/>
        <v>400</v>
      </c>
      <c r="K212" s="4">
        <f t="shared" si="28"/>
        <v>656.34398268227972</v>
      </c>
      <c r="L212" s="4">
        <f t="shared" si="29"/>
        <v>123737.46224105233</v>
      </c>
      <c r="M212" s="4">
        <f t="shared" si="30"/>
        <v>0</v>
      </c>
      <c r="N212" s="4">
        <f t="shared" si="31"/>
        <v>0</v>
      </c>
      <c r="O212" s="4">
        <f t="shared" si="32"/>
        <v>0</v>
      </c>
    </row>
    <row r="213" spans="1:15" x14ac:dyDescent="0.2">
      <c r="A213" s="2">
        <v>184</v>
      </c>
      <c r="B213" s="4">
        <f t="shared" si="22"/>
        <v>1453.4918938212334</v>
      </c>
      <c r="C213" s="4">
        <f t="shared" si="23"/>
        <v>121.7337324407284</v>
      </c>
      <c r="D213" s="4">
        <f>IF($A213&gt;$D$20,"",SUM(C$30:C213))</f>
        <v>88500.574056897676</v>
      </c>
      <c r="E213" s="4">
        <f t="shared" si="24"/>
        <v>1331.758161380505</v>
      </c>
      <c r="F213" s="4">
        <f>IF($A213&gt;$D$20,"",SUM(E$30:E213))</f>
        <v>178941.93440620921</v>
      </c>
      <c r="G213" s="4">
        <f t="shared" si="25"/>
        <v>32058.065593790718</v>
      </c>
      <c r="H213" s="4">
        <f t="shared" si="26"/>
        <v>378.55432303171892</v>
      </c>
      <c r="I213" s="4"/>
      <c r="J213" s="4">
        <f t="shared" si="27"/>
        <v>400</v>
      </c>
      <c r="K213" s="4">
        <f t="shared" si="28"/>
        <v>661.9954229896299</v>
      </c>
      <c r="L213" s="4">
        <f t="shared" si="29"/>
        <v>124799.45766404195</v>
      </c>
      <c r="M213" s="4">
        <f t="shared" si="30"/>
        <v>0</v>
      </c>
      <c r="N213" s="4">
        <f t="shared" si="31"/>
        <v>0</v>
      </c>
      <c r="O213" s="4">
        <f t="shared" si="32"/>
        <v>0</v>
      </c>
    </row>
    <row r="214" spans="1:15" x14ac:dyDescent="0.2">
      <c r="A214" s="2">
        <v>185</v>
      </c>
      <c r="B214" s="4">
        <f t="shared" si="22"/>
        <v>1453.4918938212334</v>
      </c>
      <c r="C214" s="4">
        <f t="shared" si="23"/>
        <v>116.87836414402865</v>
      </c>
      <c r="D214" s="4">
        <f>IF($A214&gt;$D$20,"",SUM(C$30:C214))</f>
        <v>88617.4524210417</v>
      </c>
      <c r="E214" s="4">
        <f t="shared" si="24"/>
        <v>1336.6135296772047</v>
      </c>
      <c r="F214" s="4">
        <f>IF($A214&gt;$D$20,"",SUM(E$30:E214))</f>
        <v>180278.54793588642</v>
      </c>
      <c r="G214" s="4">
        <f t="shared" si="25"/>
        <v>30721.452064113513</v>
      </c>
      <c r="H214" s="4">
        <f t="shared" si="26"/>
        <v>381.39280233443867</v>
      </c>
      <c r="I214" s="4"/>
      <c r="J214" s="4">
        <f t="shared" si="27"/>
        <v>400</v>
      </c>
      <c r="K214" s="4">
        <f t="shared" si="28"/>
        <v>667.6770985026244</v>
      </c>
      <c r="L214" s="4">
        <f t="shared" si="29"/>
        <v>125867.13476254458</v>
      </c>
      <c r="M214" s="4">
        <f t="shared" si="30"/>
        <v>0</v>
      </c>
      <c r="N214" s="4">
        <f t="shared" si="31"/>
        <v>0</v>
      </c>
      <c r="O214" s="4">
        <f t="shared" si="32"/>
        <v>0</v>
      </c>
    </row>
    <row r="215" spans="1:15" x14ac:dyDescent="0.2">
      <c r="A215" s="2">
        <v>186</v>
      </c>
      <c r="B215" s="4">
        <f t="shared" si="22"/>
        <v>1453.4918938212334</v>
      </c>
      <c r="C215" s="4">
        <f t="shared" si="23"/>
        <v>112.00529398374717</v>
      </c>
      <c r="D215" s="4">
        <f>IF($A215&gt;$D$20,"",SUM(C$30:C215))</f>
        <v>88729.457715025448</v>
      </c>
      <c r="E215" s="4">
        <f t="shared" si="24"/>
        <v>1341.4865998374862</v>
      </c>
      <c r="F215" s="4">
        <f>IF($A215&gt;$D$20,"",SUM(E$30:E215))</f>
        <v>181620.03453572391</v>
      </c>
      <c r="G215" s="4">
        <f t="shared" si="25"/>
        <v>29379.965464276029</v>
      </c>
      <c r="H215" s="4">
        <f t="shared" si="26"/>
        <v>384.24163025961644</v>
      </c>
      <c r="I215" s="4"/>
      <c r="J215" s="4">
        <f t="shared" si="27"/>
        <v>400</v>
      </c>
      <c r="K215" s="4">
        <f t="shared" si="28"/>
        <v>673.38917097961348</v>
      </c>
      <c r="L215" s="4">
        <f t="shared" si="29"/>
        <v>126940.52393352419</v>
      </c>
      <c r="M215" s="4">
        <f t="shared" si="30"/>
        <v>0</v>
      </c>
      <c r="N215" s="4">
        <f t="shared" si="31"/>
        <v>0</v>
      </c>
      <c r="O215" s="4">
        <f t="shared" si="32"/>
        <v>0</v>
      </c>
    </row>
    <row r="216" spans="1:15" x14ac:dyDescent="0.2">
      <c r="A216" s="2">
        <v>187</v>
      </c>
      <c r="B216" s="4">
        <f t="shared" si="22"/>
        <v>1453.4918938212334</v>
      </c>
      <c r="C216" s="4">
        <f t="shared" si="23"/>
        <v>107.11445742183967</v>
      </c>
      <c r="D216" s="4">
        <f>IF($A216&gt;$D$20,"",SUM(C$30:C216))</f>
        <v>88836.572172447282</v>
      </c>
      <c r="E216" s="4">
        <f t="shared" si="24"/>
        <v>1346.3774363993937</v>
      </c>
      <c r="F216" s="4">
        <f>IF($A216&gt;$D$20,"",SUM(E$30:E216))</f>
        <v>182966.41197212331</v>
      </c>
      <c r="G216" s="4">
        <f t="shared" si="25"/>
        <v>28033.588027876634</v>
      </c>
      <c r="H216" s="4">
        <f t="shared" si="26"/>
        <v>387.10084453660454</v>
      </c>
      <c r="I216" s="4"/>
      <c r="J216" s="4">
        <f t="shared" si="27"/>
        <v>400</v>
      </c>
      <c r="K216" s="4">
        <f t="shared" si="28"/>
        <v>679.13180304435434</v>
      </c>
      <c r="L216" s="4">
        <f t="shared" si="29"/>
        <v>128019.65573656854</v>
      </c>
      <c r="M216" s="4">
        <f t="shared" si="30"/>
        <v>0</v>
      </c>
      <c r="N216" s="4">
        <f t="shared" si="31"/>
        <v>0</v>
      </c>
      <c r="O216" s="4">
        <f t="shared" si="32"/>
        <v>0</v>
      </c>
    </row>
    <row r="217" spans="1:15" x14ac:dyDescent="0.2">
      <c r="A217" s="2">
        <v>188</v>
      </c>
      <c r="B217" s="4">
        <f t="shared" si="22"/>
        <v>1453.4918938212334</v>
      </c>
      <c r="C217" s="4">
        <f t="shared" si="23"/>
        <v>102.20578968496689</v>
      </c>
      <c r="D217" s="4">
        <f>IF($A217&gt;$D$20,"",SUM(C$30:C217))</f>
        <v>88938.777962132255</v>
      </c>
      <c r="E217" s="4">
        <f t="shared" si="24"/>
        <v>1351.2861041362664</v>
      </c>
      <c r="F217" s="4">
        <f>IF($A217&gt;$D$20,"",SUM(E$30:E217))</f>
        <v>184317.69807625958</v>
      </c>
      <c r="G217" s="4">
        <f t="shared" si="25"/>
        <v>26682.301923740368</v>
      </c>
      <c r="H217" s="4">
        <f t="shared" si="26"/>
        <v>389.97048303231082</v>
      </c>
      <c r="I217" s="4"/>
      <c r="J217" s="4">
        <f t="shared" si="27"/>
        <v>400</v>
      </c>
      <c r="K217" s="4">
        <f t="shared" si="28"/>
        <v>684.90515819064171</v>
      </c>
      <c r="L217" s="4">
        <f t="shared" si="29"/>
        <v>129104.56089475918</v>
      </c>
      <c r="M217" s="4">
        <f t="shared" si="30"/>
        <v>0</v>
      </c>
      <c r="N217" s="4">
        <f t="shared" si="31"/>
        <v>0</v>
      </c>
      <c r="O217" s="4">
        <f t="shared" si="32"/>
        <v>0</v>
      </c>
    </row>
    <row r="218" spans="1:15" x14ac:dyDescent="0.2">
      <c r="A218" s="2">
        <v>189</v>
      </c>
      <c r="B218" s="4">
        <f t="shared" si="22"/>
        <v>1453.4918938212334</v>
      </c>
      <c r="C218" s="4">
        <f t="shared" si="23"/>
        <v>97.279225763636745</v>
      </c>
      <c r="D218" s="4">
        <f>IF($A218&gt;$D$20,"",SUM(C$30:C218))</f>
        <v>89036.057187895887</v>
      </c>
      <c r="E218" s="4">
        <f t="shared" si="24"/>
        <v>1356.2126680575966</v>
      </c>
      <c r="F218" s="4">
        <f>IF($A218&gt;$D$20,"",SUM(E$30:E218))</f>
        <v>185673.91074431717</v>
      </c>
      <c r="G218" s="4">
        <f t="shared" si="25"/>
        <v>25326.089255682771</v>
      </c>
      <c r="H218" s="4">
        <f t="shared" si="26"/>
        <v>392.85058375169939</v>
      </c>
      <c r="I218" s="4"/>
      <c r="J218" s="4">
        <f t="shared" si="27"/>
        <v>400</v>
      </c>
      <c r="K218" s="4">
        <f t="shared" si="28"/>
        <v>690.70940078696162</v>
      </c>
      <c r="L218" s="4">
        <f t="shared" si="29"/>
        <v>130195.27029554614</v>
      </c>
      <c r="M218" s="4">
        <f t="shared" si="30"/>
        <v>0</v>
      </c>
      <c r="N218" s="4">
        <f t="shared" si="31"/>
        <v>0</v>
      </c>
      <c r="O218" s="4">
        <f t="shared" si="32"/>
        <v>0</v>
      </c>
    </row>
    <row r="219" spans="1:15" x14ac:dyDescent="0.2">
      <c r="A219" s="2">
        <v>190</v>
      </c>
      <c r="B219" s="4">
        <f t="shared" si="22"/>
        <v>1453.4918938212334</v>
      </c>
      <c r="C219" s="4">
        <f t="shared" si="23"/>
        <v>92.334700411343434</v>
      </c>
      <c r="D219" s="4">
        <f>IF($A219&gt;$D$20,"",SUM(C$30:C219))</f>
        <v>89128.391888307233</v>
      </c>
      <c r="E219" s="4">
        <f t="shared" si="24"/>
        <v>1361.1571934098899</v>
      </c>
      <c r="F219" s="4">
        <f>IF($A219&gt;$D$20,"",SUM(E$30:E219))</f>
        <v>187035.06793772706</v>
      </c>
      <c r="G219" s="4">
        <f t="shared" si="25"/>
        <v>23964.932062272881</v>
      </c>
      <c r="H219" s="4">
        <f t="shared" si="26"/>
        <v>395.7411848382942</v>
      </c>
      <c r="I219" s="4"/>
      <c r="J219" s="4">
        <f t="shared" si="27"/>
        <v>400</v>
      </c>
      <c r="K219" s="4">
        <f t="shared" si="28"/>
        <v>696.54469608117188</v>
      </c>
      <c r="L219" s="4">
        <f t="shared" si="29"/>
        <v>131291.81499162733</v>
      </c>
      <c r="M219" s="4">
        <f t="shared" si="30"/>
        <v>0</v>
      </c>
      <c r="N219" s="4">
        <f t="shared" si="31"/>
        <v>0</v>
      </c>
      <c r="O219" s="4">
        <f t="shared" si="32"/>
        <v>0</v>
      </c>
    </row>
    <row r="220" spans="1:15" x14ac:dyDescent="0.2">
      <c r="A220" s="2">
        <v>191</v>
      </c>
      <c r="B220" s="4">
        <f t="shared" si="22"/>
        <v>1453.4918938212334</v>
      </c>
      <c r="C220" s="4">
        <f t="shared" si="23"/>
        <v>87.3721481437032</v>
      </c>
      <c r="D220" s="4">
        <f>IF($A220&gt;$D$20,"",SUM(C$30:C220))</f>
        <v>89215.764036450943</v>
      </c>
      <c r="E220" s="4">
        <f t="shared" si="24"/>
        <v>1366.1197456775301</v>
      </c>
      <c r="F220" s="4">
        <f>IF($A220&gt;$D$20,"",SUM(E$30:E220))</f>
        <v>188401.1876834046</v>
      </c>
      <c r="G220" s="4">
        <f t="shared" si="25"/>
        <v>22598.812316595351</v>
      </c>
      <c r="H220" s="4">
        <f t="shared" si="26"/>
        <v>398.64232457468381</v>
      </c>
      <c r="I220" s="4"/>
      <c r="J220" s="4">
        <f t="shared" si="27"/>
        <v>400</v>
      </c>
      <c r="K220" s="4">
        <f t="shared" si="28"/>
        <v>702.4112102052062</v>
      </c>
      <c r="L220" s="4">
        <f t="shared" si="29"/>
        <v>132394.22620183253</v>
      </c>
      <c r="M220" s="4">
        <f t="shared" si="30"/>
        <v>0</v>
      </c>
      <c r="N220" s="4">
        <f t="shared" si="31"/>
        <v>0</v>
      </c>
      <c r="O220" s="4">
        <f t="shared" si="32"/>
        <v>0</v>
      </c>
    </row>
    <row r="221" spans="1:15" x14ac:dyDescent="0.2">
      <c r="A221" s="2">
        <v>192</v>
      </c>
      <c r="B221" s="4">
        <f t="shared" si="22"/>
        <v>1453.4918938212334</v>
      </c>
      <c r="C221" s="4">
        <f t="shared" si="23"/>
        <v>82.391503237587216</v>
      </c>
      <c r="D221" s="4">
        <f>IF($A221&gt;$D$20,"",SUM(C$30:C221))</f>
        <v>89298.155539688523</v>
      </c>
      <c r="E221" s="4">
        <f t="shared" si="24"/>
        <v>1371.1003905836462</v>
      </c>
      <c r="F221" s="4">
        <f>IF($A221&gt;$D$20,"",SUM(E$30:E221))</f>
        <v>189772.28807398825</v>
      </c>
      <c r="G221" s="4">
        <f t="shared" si="25"/>
        <v>21227.711926011703</v>
      </c>
      <c r="H221" s="4">
        <f t="shared" si="26"/>
        <v>401.55404138302902</v>
      </c>
      <c r="I221" s="4"/>
      <c r="J221" s="4">
        <f t="shared" si="27"/>
        <v>400</v>
      </c>
      <c r="K221" s="4">
        <f t="shared" si="28"/>
        <v>708.30911017980395</v>
      </c>
      <c r="L221" s="4">
        <f t="shared" si="29"/>
        <v>133502.53531201233</v>
      </c>
      <c r="M221" s="4">
        <f t="shared" si="30"/>
        <v>0</v>
      </c>
      <c r="N221" s="4">
        <f t="shared" si="31"/>
        <v>0</v>
      </c>
      <c r="O221" s="4">
        <f t="shared" si="32"/>
        <v>0</v>
      </c>
    </row>
    <row r="222" spans="1:15" x14ac:dyDescent="0.2">
      <c r="A222" s="2">
        <v>193</v>
      </c>
      <c r="B222" s="4">
        <f t="shared" ref="B222:B285" si="33">IF(A222&lt;$D$20,$D$19,IF(A222&gt;$D$20,"",(1+$D$13/12)*G221))</f>
        <v>1453.4918938212334</v>
      </c>
      <c r="C222" s="4">
        <f t="shared" ref="C222:C285" si="34">IF(A222&gt;$D$20,"",$D$13/12*G221)</f>
        <v>77.392699730250996</v>
      </c>
      <c r="D222" s="4">
        <f>IF($A222&gt;$D$20,"",SUM(C$30:C222))</f>
        <v>89375.548239418771</v>
      </c>
      <c r="E222" s="4">
        <f t="shared" ref="E222:E285" si="35">IF($A222&gt;$D$20,"",B222-C222)</f>
        <v>1376.0991940909823</v>
      </c>
      <c r="F222" s="4">
        <f>IF($A222&gt;$D$20,"",SUM(E$30:E222))</f>
        <v>191148.38726807924</v>
      </c>
      <c r="G222" s="4">
        <f t="shared" ref="G222:G285" si="36">IF(A222&gt;$D$20,"",G221-E222)</f>
        <v>19851.612731920723</v>
      </c>
      <c r="H222" s="4">
        <f t="shared" ref="H222:H285" si="37">IF(A222&gt;12*$D$14,"",-IPMT($D$13/12,A222,$D$14*12,$D$12)-IF(A222&gt;$D$20,0,C222))</f>
        <v>404.47637382557127</v>
      </c>
      <c r="I222" s="4"/>
      <c r="J222" s="4">
        <f t="shared" ref="J222:J285" si="38">IF(A222&gt;$D$14*12,$D$19,$D$15)</f>
        <v>400</v>
      </c>
      <c r="K222" s="4">
        <f t="shared" ref="K222:K285" si="39">$L$13/12*L221</f>
        <v>714.23856391926597</v>
      </c>
      <c r="L222" s="4">
        <f t="shared" ref="L222:L285" si="40">K222+J222+L221</f>
        <v>134616.7738759316</v>
      </c>
      <c r="M222" s="4">
        <f t="shared" ref="M222:M285" si="41">IF(A222&lt;=$D$20,0,$D$19)</f>
        <v>0</v>
      </c>
      <c r="N222" s="4">
        <f t="shared" ref="N222:N285" si="42">$L$13/12*O221</f>
        <v>0</v>
      </c>
      <c r="O222" s="4">
        <f t="shared" ref="O222:O285" si="43">N222+M222+O221</f>
        <v>0</v>
      </c>
    </row>
    <row r="223" spans="1:15" x14ac:dyDescent="0.2">
      <c r="A223" s="2">
        <v>194</v>
      </c>
      <c r="B223" s="4">
        <f t="shared" si="33"/>
        <v>1453.4918938212334</v>
      </c>
      <c r="C223" s="4">
        <f t="shared" si="34"/>
        <v>72.375671418460954</v>
      </c>
      <c r="D223" s="4">
        <f>IF($A223&gt;$D$20,"",SUM(C$30:C223))</f>
        <v>89447.923910837228</v>
      </c>
      <c r="E223" s="4">
        <f t="shared" si="35"/>
        <v>1381.1162224027723</v>
      </c>
      <c r="F223" s="4">
        <f>IF($A223&gt;$D$20,"",SUM(E$30:E223))</f>
        <v>192529.50349048202</v>
      </c>
      <c r="G223" s="4">
        <f t="shared" si="36"/>
        <v>18470.49650951795</v>
      </c>
      <c r="H223" s="4">
        <f t="shared" si="37"/>
        <v>407.40936060514377</v>
      </c>
      <c r="I223" s="4"/>
      <c r="J223" s="4">
        <f t="shared" si="38"/>
        <v>400</v>
      </c>
      <c r="K223" s="4">
        <f t="shared" si="39"/>
        <v>720.19974023623399</v>
      </c>
      <c r="L223" s="4">
        <f t="shared" si="40"/>
        <v>135736.97361616784</v>
      </c>
      <c r="M223" s="4">
        <f t="shared" si="41"/>
        <v>0</v>
      </c>
      <c r="N223" s="4">
        <f t="shared" si="42"/>
        <v>0</v>
      </c>
      <c r="O223" s="4">
        <f t="shared" si="43"/>
        <v>0</v>
      </c>
    </row>
    <row r="224" spans="1:15" x14ac:dyDescent="0.2">
      <c r="A224" s="2">
        <v>195</v>
      </c>
      <c r="B224" s="4">
        <f t="shared" si="33"/>
        <v>1453.4918938212334</v>
      </c>
      <c r="C224" s="4">
        <f t="shared" si="34"/>
        <v>67.34035185761752</v>
      </c>
      <c r="D224" s="4">
        <f>IF($A224&gt;$D$20,"",SUM(C$30:C224))</f>
        <v>89515.264262694851</v>
      </c>
      <c r="E224" s="4">
        <f t="shared" si="35"/>
        <v>1386.1515419636157</v>
      </c>
      <c r="F224" s="4">
        <f>IF($A224&gt;$D$20,"",SUM(E$30:E224))</f>
        <v>193915.65503244565</v>
      </c>
      <c r="G224" s="4">
        <f t="shared" si="36"/>
        <v>17084.344967554334</v>
      </c>
      <c r="H224" s="4">
        <f t="shared" si="37"/>
        <v>410.35304056568333</v>
      </c>
      <c r="I224" s="4"/>
      <c r="J224" s="4">
        <f t="shared" si="38"/>
        <v>400</v>
      </c>
      <c r="K224" s="4">
        <f t="shared" si="39"/>
        <v>726.19280884649788</v>
      </c>
      <c r="L224" s="4">
        <f t="shared" si="40"/>
        <v>136863.16642501435</v>
      </c>
      <c r="M224" s="4">
        <f t="shared" si="41"/>
        <v>0</v>
      </c>
      <c r="N224" s="4">
        <f t="shared" si="42"/>
        <v>0</v>
      </c>
      <c r="O224" s="4">
        <f t="shared" si="43"/>
        <v>0</v>
      </c>
    </row>
    <row r="225" spans="1:15" x14ac:dyDescent="0.2">
      <c r="A225" s="2">
        <v>196</v>
      </c>
      <c r="B225" s="4">
        <f t="shared" si="33"/>
        <v>1453.4918938212334</v>
      </c>
      <c r="C225" s="4">
        <f t="shared" si="34"/>
        <v>62.286674360875168</v>
      </c>
      <c r="D225" s="4">
        <f>IF($A225&gt;$D$20,"",SUM(C$30:C225))</f>
        <v>89577.550937055727</v>
      </c>
      <c r="E225" s="4">
        <f t="shared" si="35"/>
        <v>1391.2052194603582</v>
      </c>
      <c r="F225" s="4">
        <f>IF($A225&gt;$D$20,"",SUM(E$30:E225))</f>
        <v>195306.86025190601</v>
      </c>
      <c r="G225" s="4">
        <f t="shared" si="36"/>
        <v>15693.139748093976</v>
      </c>
      <c r="H225" s="4">
        <f t="shared" si="37"/>
        <v>413.30745269274558</v>
      </c>
      <c r="I225" s="4"/>
      <c r="J225" s="4">
        <f t="shared" si="38"/>
        <v>400</v>
      </c>
      <c r="K225" s="4">
        <f t="shared" si="39"/>
        <v>732.21794037382676</v>
      </c>
      <c r="L225" s="4">
        <f t="shared" si="40"/>
        <v>137995.38436538819</v>
      </c>
      <c r="M225" s="4">
        <f t="shared" si="41"/>
        <v>0</v>
      </c>
      <c r="N225" s="4">
        <f t="shared" si="42"/>
        <v>0</v>
      </c>
      <c r="O225" s="4">
        <f t="shared" si="43"/>
        <v>0</v>
      </c>
    </row>
    <row r="226" spans="1:15" x14ac:dyDescent="0.2">
      <c r="A226" s="2">
        <v>197</v>
      </c>
      <c r="B226" s="4">
        <f t="shared" si="33"/>
        <v>1453.4918938212334</v>
      </c>
      <c r="C226" s="4">
        <f t="shared" si="34"/>
        <v>57.214571998259281</v>
      </c>
      <c r="D226" s="4">
        <f>IF($A226&gt;$D$20,"",SUM(C$30:C226))</f>
        <v>89634.765509053992</v>
      </c>
      <c r="E226" s="4">
        <f t="shared" si="35"/>
        <v>1396.277321822974</v>
      </c>
      <c r="F226" s="4">
        <f>IF($A226&gt;$D$20,"",SUM(E$30:E226))</f>
        <v>196703.13757372898</v>
      </c>
      <c r="G226" s="4">
        <f t="shared" si="36"/>
        <v>14296.862426271002</v>
      </c>
      <c r="H226" s="4">
        <f t="shared" si="37"/>
        <v>416.27263611402134</v>
      </c>
      <c r="I226" s="4"/>
      <c r="J226" s="4">
        <f t="shared" si="38"/>
        <v>400</v>
      </c>
      <c r="K226" s="4">
        <f t="shared" si="39"/>
        <v>738.27530635482674</v>
      </c>
      <c r="L226" s="4">
        <f t="shared" si="40"/>
        <v>139133.65967174302</v>
      </c>
      <c r="M226" s="4">
        <f t="shared" si="41"/>
        <v>0</v>
      </c>
      <c r="N226" s="4">
        <f t="shared" si="42"/>
        <v>0</v>
      </c>
      <c r="O226" s="4">
        <f t="shared" si="43"/>
        <v>0</v>
      </c>
    </row>
    <row r="227" spans="1:15" x14ac:dyDescent="0.2">
      <c r="A227" s="2">
        <v>198</v>
      </c>
      <c r="B227" s="4">
        <f t="shared" si="33"/>
        <v>1453.4918938212334</v>
      </c>
      <c r="C227" s="4">
        <f t="shared" si="34"/>
        <v>52.123977595779692</v>
      </c>
      <c r="D227" s="4">
        <f>IF($A227&gt;$D$20,"",SUM(C$30:C227))</f>
        <v>89686.889486649772</v>
      </c>
      <c r="E227" s="4">
        <f t="shared" si="35"/>
        <v>1401.3679162254537</v>
      </c>
      <c r="F227" s="4">
        <f>IF($A227&gt;$D$20,"",SUM(E$30:E227))</f>
        <v>198104.50548995443</v>
      </c>
      <c r="G227" s="4">
        <f t="shared" si="36"/>
        <v>12895.494510045548</v>
      </c>
      <c r="H227" s="4">
        <f t="shared" si="37"/>
        <v>419.24863009985376</v>
      </c>
      <c r="I227" s="4"/>
      <c r="J227" s="4">
        <f t="shared" si="38"/>
        <v>400</v>
      </c>
      <c r="K227" s="4">
        <f t="shared" si="39"/>
        <v>744.36507924382511</v>
      </c>
      <c r="L227" s="4">
        <f t="shared" si="40"/>
        <v>140278.02475098683</v>
      </c>
      <c r="M227" s="4">
        <f t="shared" si="41"/>
        <v>0</v>
      </c>
      <c r="N227" s="4">
        <f t="shared" si="42"/>
        <v>0</v>
      </c>
      <c r="O227" s="4">
        <f t="shared" si="43"/>
        <v>0</v>
      </c>
    </row>
    <row r="228" spans="1:15" x14ac:dyDescent="0.2">
      <c r="A228" s="2">
        <v>199</v>
      </c>
      <c r="B228" s="4">
        <f t="shared" si="33"/>
        <v>1453.4918938212334</v>
      </c>
      <c r="C228" s="4">
        <f t="shared" si="34"/>
        <v>47.014823734541054</v>
      </c>
      <c r="D228" s="4">
        <f>IF($A228&gt;$D$20,"",SUM(C$30:C228))</f>
        <v>89733.904310384314</v>
      </c>
      <c r="E228" s="4">
        <f t="shared" si="35"/>
        <v>1406.4770700866923</v>
      </c>
      <c r="F228" s="4">
        <f>IF($A228&gt;$D$20,"",SUM(E$30:E228))</f>
        <v>199510.98256004113</v>
      </c>
      <c r="G228" s="4">
        <f t="shared" si="36"/>
        <v>11489.017439958856</v>
      </c>
      <c r="H228" s="4">
        <f t="shared" si="37"/>
        <v>422.23547406375934</v>
      </c>
      <c r="I228" s="4"/>
      <c r="J228" s="4">
        <f t="shared" si="38"/>
        <v>400</v>
      </c>
      <c r="K228" s="4">
        <f t="shared" si="39"/>
        <v>750.48743241777947</v>
      </c>
      <c r="L228" s="4">
        <f t="shared" si="40"/>
        <v>141428.51218340461</v>
      </c>
      <c r="M228" s="4">
        <f t="shared" si="41"/>
        <v>0</v>
      </c>
      <c r="N228" s="4">
        <f t="shared" si="42"/>
        <v>0</v>
      </c>
      <c r="O228" s="4">
        <f t="shared" si="43"/>
        <v>0</v>
      </c>
    </row>
    <row r="229" spans="1:15" x14ac:dyDescent="0.2">
      <c r="A229" s="2">
        <v>200</v>
      </c>
      <c r="B229" s="4">
        <f t="shared" si="33"/>
        <v>1453.4918938212334</v>
      </c>
      <c r="C229" s="4">
        <f t="shared" si="34"/>
        <v>41.887042749849989</v>
      </c>
      <c r="D229" s="4">
        <f>IF($A229&gt;$D$20,"",SUM(C$30:C229))</f>
        <v>89775.791353134162</v>
      </c>
      <c r="E229" s="4">
        <f t="shared" si="35"/>
        <v>1411.6048510713833</v>
      </c>
      <c r="F229" s="4">
        <f>IF($A229&gt;$D$20,"",SUM(E$30:E229))</f>
        <v>200922.5874111125</v>
      </c>
      <c r="G229" s="4">
        <f t="shared" si="36"/>
        <v>10077.412588887473</v>
      </c>
      <c r="H229" s="4">
        <f t="shared" si="37"/>
        <v>425.23320756295021</v>
      </c>
      <c r="I229" s="4"/>
      <c r="J229" s="4">
        <f t="shared" si="38"/>
        <v>400</v>
      </c>
      <c r="K229" s="4">
        <f t="shared" si="39"/>
        <v>756.6425401812146</v>
      </c>
      <c r="L229" s="4">
        <f t="shared" si="40"/>
        <v>142585.15472358582</v>
      </c>
      <c r="M229" s="4">
        <f t="shared" si="41"/>
        <v>0</v>
      </c>
      <c r="N229" s="4">
        <f t="shared" si="42"/>
        <v>0</v>
      </c>
      <c r="O229" s="4">
        <f t="shared" si="43"/>
        <v>0</v>
      </c>
    </row>
    <row r="230" spans="1:15" x14ac:dyDescent="0.2">
      <c r="A230" s="2">
        <v>201</v>
      </c>
      <c r="B230" s="4">
        <f t="shared" si="33"/>
        <v>1453.4918938212334</v>
      </c>
      <c r="C230" s="4">
        <f t="shared" si="34"/>
        <v>36.740566730318911</v>
      </c>
      <c r="D230" s="4">
        <f>IF($A230&gt;$D$20,"",SUM(C$30:C230))</f>
        <v>89812.531919864487</v>
      </c>
      <c r="E230" s="4">
        <f t="shared" si="35"/>
        <v>1416.7513270909144</v>
      </c>
      <c r="F230" s="4">
        <f>IF($A230&gt;$D$20,"",SUM(E$30:E230))</f>
        <v>202339.33873820343</v>
      </c>
      <c r="G230" s="4">
        <f t="shared" si="36"/>
        <v>8660.6612617965584</v>
      </c>
      <c r="H230" s="4">
        <f t="shared" si="37"/>
        <v>428.24187029885678</v>
      </c>
      <c r="I230" s="4"/>
      <c r="J230" s="4">
        <f t="shared" si="38"/>
        <v>400</v>
      </c>
      <c r="K230" s="4">
        <f t="shared" si="39"/>
        <v>762.83057777118404</v>
      </c>
      <c r="L230" s="4">
        <f t="shared" si="40"/>
        <v>143747.985301357</v>
      </c>
      <c r="M230" s="4">
        <f t="shared" si="41"/>
        <v>0</v>
      </c>
      <c r="N230" s="4">
        <f t="shared" si="42"/>
        <v>0</v>
      </c>
      <c r="O230" s="4">
        <f t="shared" si="43"/>
        <v>0</v>
      </c>
    </row>
    <row r="231" spans="1:15" x14ac:dyDescent="0.2">
      <c r="A231" s="2">
        <v>202</v>
      </c>
      <c r="B231" s="4">
        <f t="shared" si="33"/>
        <v>1453.4918938212334</v>
      </c>
      <c r="C231" s="4">
        <f t="shared" si="34"/>
        <v>31.575327516966617</v>
      </c>
      <c r="D231" s="4">
        <f>IF($A231&gt;$D$20,"",SUM(C$30:C231))</f>
        <v>89844.107247381457</v>
      </c>
      <c r="E231" s="4">
        <f t="shared" si="35"/>
        <v>1421.9165663042668</v>
      </c>
      <c r="F231" s="4">
        <f>IF($A231&gt;$D$20,"",SUM(E$30:E231))</f>
        <v>203761.25530450771</v>
      </c>
      <c r="G231" s="4">
        <f t="shared" si="36"/>
        <v>7238.7446954922916</v>
      </c>
      <c r="H231" s="4">
        <f t="shared" si="37"/>
        <v>431.26150211765469</v>
      </c>
      <c r="I231" s="4"/>
      <c r="J231" s="4">
        <f t="shared" si="38"/>
        <v>400</v>
      </c>
      <c r="K231" s="4">
        <f t="shared" si="39"/>
        <v>769.05172136225985</v>
      </c>
      <c r="L231" s="4">
        <f t="shared" si="40"/>
        <v>144917.03702271925</v>
      </c>
      <c r="M231" s="4">
        <f t="shared" si="41"/>
        <v>0</v>
      </c>
      <c r="N231" s="4">
        <f t="shared" si="42"/>
        <v>0</v>
      </c>
      <c r="O231" s="4">
        <f t="shared" si="43"/>
        <v>0</v>
      </c>
    </row>
    <row r="232" spans="1:15" x14ac:dyDescent="0.2">
      <c r="A232" s="2">
        <v>203</v>
      </c>
      <c r="B232" s="4">
        <f t="shared" si="33"/>
        <v>1453.4918938212334</v>
      </c>
      <c r="C232" s="4">
        <f t="shared" si="34"/>
        <v>26.391256702315644</v>
      </c>
      <c r="D232" s="4">
        <f>IF($A232&gt;$D$20,"",SUM(C$30:C232))</f>
        <v>89870.498504083778</v>
      </c>
      <c r="E232" s="4">
        <f t="shared" si="35"/>
        <v>1427.1006371189178</v>
      </c>
      <c r="F232" s="4">
        <f>IF($A232&gt;$D$20,"",SUM(E$30:E232))</f>
        <v>205188.35594162662</v>
      </c>
      <c r="G232" s="4">
        <f t="shared" si="36"/>
        <v>5811.6440583733738</v>
      </c>
      <c r="H232" s="4">
        <f t="shared" si="37"/>
        <v>434.29214301079196</v>
      </c>
      <c r="I232" s="4"/>
      <c r="J232" s="4">
        <f t="shared" si="38"/>
        <v>400</v>
      </c>
      <c r="K232" s="4">
        <f t="shared" si="39"/>
        <v>775.30614807154791</v>
      </c>
      <c r="L232" s="4">
        <f t="shared" si="40"/>
        <v>146092.34317079079</v>
      </c>
      <c r="M232" s="4">
        <f t="shared" si="41"/>
        <v>0</v>
      </c>
      <c r="N232" s="4">
        <f t="shared" si="42"/>
        <v>0</v>
      </c>
      <c r="O232" s="4">
        <f t="shared" si="43"/>
        <v>0</v>
      </c>
    </row>
    <row r="233" spans="1:15" x14ac:dyDescent="0.2">
      <c r="A233" s="2">
        <v>204</v>
      </c>
      <c r="B233" s="4">
        <f t="shared" si="33"/>
        <v>1453.4918938212334</v>
      </c>
      <c r="C233" s="4">
        <f t="shared" si="34"/>
        <v>21.188285629486256</v>
      </c>
      <c r="D233" s="4">
        <f>IF($A233&gt;$D$20,"",SUM(C$30:C233))</f>
        <v>89891.686789713262</v>
      </c>
      <c r="E233" s="4">
        <f t="shared" si="35"/>
        <v>1432.3036081917471</v>
      </c>
      <c r="F233" s="4">
        <f>IF($A233&gt;$D$20,"",SUM(E$30:E233))</f>
        <v>206620.65954981837</v>
      </c>
      <c r="G233" s="4">
        <f t="shared" si="36"/>
        <v>4379.3404501816267</v>
      </c>
      <c r="H233" s="4">
        <f t="shared" si="37"/>
        <v>437.33383311551881</v>
      </c>
      <c r="I233" s="4"/>
      <c r="J233" s="4">
        <f t="shared" si="38"/>
        <v>400</v>
      </c>
      <c r="K233" s="4">
        <f t="shared" si="39"/>
        <v>781.59403596373068</v>
      </c>
      <c r="L233" s="4">
        <f t="shared" si="40"/>
        <v>147273.93720675452</v>
      </c>
      <c r="M233" s="4">
        <f t="shared" si="41"/>
        <v>0</v>
      </c>
      <c r="N233" s="4">
        <f t="shared" si="42"/>
        <v>0</v>
      </c>
      <c r="O233" s="4">
        <f t="shared" si="43"/>
        <v>0</v>
      </c>
    </row>
    <row r="234" spans="1:15" x14ac:dyDescent="0.2">
      <c r="A234" s="2">
        <v>205</v>
      </c>
      <c r="B234" s="4">
        <f t="shared" si="33"/>
        <v>1453.4918938212334</v>
      </c>
      <c r="C234" s="4">
        <f t="shared" si="34"/>
        <v>15.966345391287179</v>
      </c>
      <c r="D234" s="4">
        <f>IF($A234&gt;$D$20,"",SUM(C$30:C234))</f>
        <v>89907.653135104541</v>
      </c>
      <c r="E234" s="4">
        <f t="shared" si="35"/>
        <v>1437.5255484299462</v>
      </c>
      <c r="F234" s="4">
        <f>IF($A234&gt;$D$20,"",SUM(E$30:E234))</f>
        <v>208058.18509824833</v>
      </c>
      <c r="G234" s="4">
        <f t="shared" si="36"/>
        <v>2941.8149017516807</v>
      </c>
      <c r="H234" s="4">
        <f t="shared" si="37"/>
        <v>440.38661271541918</v>
      </c>
      <c r="I234" s="4"/>
      <c r="J234" s="4">
        <f t="shared" si="38"/>
        <v>400</v>
      </c>
      <c r="K234" s="4">
        <f t="shared" si="39"/>
        <v>787.91556405613665</v>
      </c>
      <c r="L234" s="4">
        <f t="shared" si="40"/>
        <v>148461.85277081066</v>
      </c>
      <c r="M234" s="4">
        <f t="shared" si="41"/>
        <v>0</v>
      </c>
      <c r="N234" s="4">
        <f t="shared" si="42"/>
        <v>0</v>
      </c>
      <c r="O234" s="4">
        <f t="shared" si="43"/>
        <v>0</v>
      </c>
    </row>
    <row r="235" spans="1:15" x14ac:dyDescent="0.2">
      <c r="A235" s="2">
        <v>206</v>
      </c>
      <c r="B235" s="4">
        <f t="shared" si="33"/>
        <v>1453.4918938212334</v>
      </c>
      <c r="C235" s="4">
        <f t="shared" si="34"/>
        <v>10.725366829303002</v>
      </c>
      <c r="D235" s="4">
        <f>IF($A235&gt;$D$20,"",SUM(C$30:C235))</f>
        <v>89918.378501933839</v>
      </c>
      <c r="E235" s="4">
        <f t="shared" si="35"/>
        <v>1442.7665269919303</v>
      </c>
      <c r="F235" s="4">
        <f>IF($A235&gt;$D$20,"",SUM(E$30:E235))</f>
        <v>209500.95162524027</v>
      </c>
      <c r="G235" s="4">
        <f t="shared" si="36"/>
        <v>1499.0483747597505</v>
      </c>
      <c r="H235" s="4">
        <f t="shared" si="37"/>
        <v>443.45052224094405</v>
      </c>
      <c r="I235" s="4"/>
      <c r="J235" s="4">
        <f t="shared" si="38"/>
        <v>400</v>
      </c>
      <c r="K235" s="4">
        <f t="shared" si="39"/>
        <v>794.27091232383691</v>
      </c>
      <c r="L235" s="4">
        <f t="shared" si="40"/>
        <v>149656.1236831345</v>
      </c>
      <c r="M235" s="4">
        <f t="shared" si="41"/>
        <v>0</v>
      </c>
      <c r="N235" s="4">
        <f t="shared" si="42"/>
        <v>0</v>
      </c>
      <c r="O235" s="4">
        <f t="shared" si="43"/>
        <v>0</v>
      </c>
    </row>
    <row r="236" spans="1:15" x14ac:dyDescent="0.2">
      <c r="A236" s="2">
        <v>207</v>
      </c>
      <c r="B236" s="4">
        <f t="shared" si="33"/>
        <v>1453.4918938212334</v>
      </c>
      <c r="C236" s="4">
        <f t="shared" si="34"/>
        <v>5.4652805329782561</v>
      </c>
      <c r="D236" s="4">
        <f>IF($A236&gt;$D$20,"",SUM(C$30:C236))</f>
        <v>89923.843782466822</v>
      </c>
      <c r="E236" s="4">
        <f t="shared" si="35"/>
        <v>1448.026613288255</v>
      </c>
      <c r="F236" s="4">
        <f>IF($A236&gt;$D$20,"",SUM(E$30:E236))</f>
        <v>210948.97823852854</v>
      </c>
      <c r="G236" s="4">
        <f t="shared" si="36"/>
        <v>51.021761471495438</v>
      </c>
      <c r="H236" s="4">
        <f t="shared" si="37"/>
        <v>446.52560226994751</v>
      </c>
      <c r="I236" s="4"/>
      <c r="J236" s="4">
        <f t="shared" si="38"/>
        <v>400</v>
      </c>
      <c r="K236" s="4">
        <f t="shared" si="39"/>
        <v>800.6602617047696</v>
      </c>
      <c r="L236" s="4">
        <f t="shared" si="40"/>
        <v>150856.78394483926</v>
      </c>
      <c r="M236" s="4">
        <f t="shared" si="41"/>
        <v>0</v>
      </c>
      <c r="N236" s="4">
        <f t="shared" si="42"/>
        <v>0</v>
      </c>
      <c r="O236" s="4">
        <f t="shared" si="43"/>
        <v>0</v>
      </c>
    </row>
    <row r="237" spans="1:15" x14ac:dyDescent="0.2">
      <c r="A237" s="2">
        <v>208</v>
      </c>
      <c r="B237" s="4">
        <f t="shared" si="33"/>
        <v>51.207778310193596</v>
      </c>
      <c r="C237" s="4">
        <f t="shared" si="34"/>
        <v>0.18601683869816044</v>
      </c>
      <c r="D237" s="4">
        <f>IF($A237&gt;$D$20,"",SUM(C$30:C237))</f>
        <v>89924.029799305514</v>
      </c>
      <c r="E237" s="4">
        <f t="shared" si="35"/>
        <v>51.021761471495438</v>
      </c>
      <c r="F237" s="4">
        <f>IF($A237&gt;$D$20,"",SUM(E$30:E237))</f>
        <v>211000.00000000003</v>
      </c>
      <c r="G237" s="4">
        <f t="shared" si="36"/>
        <v>0</v>
      </c>
      <c r="H237" s="4">
        <f t="shared" si="37"/>
        <v>449.61189352822345</v>
      </c>
      <c r="I237" s="4"/>
      <c r="J237" s="4">
        <f t="shared" si="38"/>
        <v>400</v>
      </c>
      <c r="K237" s="4">
        <f t="shared" si="39"/>
        <v>807.08379410488999</v>
      </c>
      <c r="L237" s="4">
        <f t="shared" si="40"/>
        <v>152063.86773894416</v>
      </c>
      <c r="M237" s="4">
        <f t="shared" si="41"/>
        <v>0</v>
      </c>
      <c r="N237" s="4">
        <f t="shared" si="42"/>
        <v>0</v>
      </c>
      <c r="O237" s="4">
        <f t="shared" si="43"/>
        <v>0</v>
      </c>
    </row>
    <row r="238" spans="1:15" x14ac:dyDescent="0.2">
      <c r="A238" s="2">
        <v>209</v>
      </c>
      <c r="B238" s="4" t="str">
        <f t="shared" si="33"/>
        <v/>
      </c>
      <c r="C238" s="4" t="str">
        <f t="shared" si="34"/>
        <v/>
      </c>
      <c r="D238" s="4" t="str">
        <f>IF($A238&gt;$D$20,"",SUM(C$30:C238))</f>
        <v/>
      </c>
      <c r="E238" s="4" t="str">
        <f t="shared" si="35"/>
        <v/>
      </c>
      <c r="F238" s="4" t="str">
        <f>IF($A238&gt;$D$20,"",SUM(E$30:E238))</f>
        <v/>
      </c>
      <c r="G238" s="4" t="str">
        <f t="shared" si="36"/>
        <v/>
      </c>
      <c r="H238" s="4">
        <f t="shared" si="37"/>
        <v>447.59694271891101</v>
      </c>
      <c r="I238" s="4"/>
      <c r="J238" s="4">
        <f t="shared" si="38"/>
        <v>400</v>
      </c>
      <c r="K238" s="4">
        <f t="shared" si="39"/>
        <v>813.54169240335125</v>
      </c>
      <c r="L238" s="4">
        <f t="shared" si="40"/>
        <v>153277.40943134751</v>
      </c>
      <c r="M238" s="4">
        <f t="shared" si="41"/>
        <v>1453.4918938212334</v>
      </c>
      <c r="N238" s="4">
        <f t="shared" si="42"/>
        <v>0</v>
      </c>
      <c r="O238" s="4">
        <f t="shared" si="43"/>
        <v>1453.4918938212334</v>
      </c>
    </row>
    <row r="239" spans="1:15" x14ac:dyDescent="0.2">
      <c r="A239" s="2">
        <v>210</v>
      </c>
      <c r="B239" s="4" t="str">
        <f t="shared" si="33"/>
        <v/>
      </c>
      <c r="C239" s="4" t="str">
        <f t="shared" si="34"/>
        <v/>
      </c>
      <c r="D239" s="4" t="str">
        <f>IF($A239&gt;$D$20,"",SUM(C$30:C239))</f>
        <v/>
      </c>
      <c r="E239" s="4" t="str">
        <f t="shared" si="35"/>
        <v/>
      </c>
      <c r="F239" s="4" t="str">
        <f>IF($A239&gt;$D$20,"",SUM(E$30:E239))</f>
        <v/>
      </c>
      <c r="G239" s="4" t="str">
        <f t="shared" si="36"/>
        <v/>
      </c>
      <c r="H239" s="4">
        <f t="shared" si="37"/>
        <v>445.38795070968376</v>
      </c>
      <c r="I239" s="4"/>
      <c r="J239" s="4">
        <f t="shared" si="38"/>
        <v>400</v>
      </c>
      <c r="K239" s="4">
        <f t="shared" si="39"/>
        <v>820.0341404577091</v>
      </c>
      <c r="L239" s="4">
        <f t="shared" si="40"/>
        <v>154497.44357180523</v>
      </c>
      <c r="M239" s="4">
        <f t="shared" si="41"/>
        <v>1453.4918938212334</v>
      </c>
      <c r="N239" s="4">
        <f t="shared" si="42"/>
        <v>7.7761816319435981</v>
      </c>
      <c r="O239" s="4">
        <f t="shared" si="43"/>
        <v>2914.7599692744107</v>
      </c>
    </row>
    <row r="240" spans="1:15" x14ac:dyDescent="0.2">
      <c r="A240" s="2">
        <v>211</v>
      </c>
      <c r="B240" s="4" t="str">
        <f t="shared" si="33"/>
        <v/>
      </c>
      <c r="C240" s="4" t="str">
        <f t="shared" si="34"/>
        <v/>
      </c>
      <c r="D240" s="4" t="str">
        <f>IF($A240&gt;$D$20,"",SUM(C$30:C240))</f>
        <v/>
      </c>
      <c r="E240" s="4" t="str">
        <f t="shared" si="35"/>
        <v/>
      </c>
      <c r="F240" s="4" t="str">
        <f>IF($A240&gt;$D$20,"",SUM(E$30:E240))</f>
        <v/>
      </c>
      <c r="G240" s="4" t="str">
        <f t="shared" si="36"/>
        <v/>
      </c>
      <c r="H240" s="4">
        <f t="shared" si="37"/>
        <v>443.17090508375628</v>
      </c>
      <c r="I240" s="4"/>
      <c r="J240" s="4">
        <f t="shared" si="38"/>
        <v>400</v>
      </c>
      <c r="K240" s="4">
        <f t="shared" si="39"/>
        <v>826.56132310915791</v>
      </c>
      <c r="L240" s="4">
        <f t="shared" si="40"/>
        <v>155724.0048949144</v>
      </c>
      <c r="M240" s="4">
        <f t="shared" si="41"/>
        <v>1453.4918938212334</v>
      </c>
      <c r="N240" s="4">
        <f t="shared" si="42"/>
        <v>15.593965835618096</v>
      </c>
      <c r="O240" s="4">
        <f t="shared" si="43"/>
        <v>4383.8458289312621</v>
      </c>
    </row>
    <row r="241" spans="1:15" x14ac:dyDescent="0.2">
      <c r="A241" s="2">
        <v>212</v>
      </c>
      <c r="B241" s="4" t="str">
        <f t="shared" si="33"/>
        <v/>
      </c>
      <c r="C241" s="4" t="str">
        <f t="shared" si="34"/>
        <v/>
      </c>
      <c r="D241" s="4" t="str">
        <f>IF($A241&gt;$D$20,"",SUM(C$30:C241))</f>
        <v/>
      </c>
      <c r="E241" s="4" t="str">
        <f t="shared" si="35"/>
        <v/>
      </c>
      <c r="F241" s="4" t="str">
        <f>IF($A241&gt;$D$20,"",SUM(E$30:E241))</f>
        <v/>
      </c>
      <c r="G241" s="4" t="str">
        <f t="shared" si="36"/>
        <v/>
      </c>
      <c r="H241" s="4">
        <f t="shared" si="37"/>
        <v>440.94577647898427</v>
      </c>
      <c r="I241" s="4"/>
      <c r="J241" s="4">
        <f t="shared" si="38"/>
        <v>400</v>
      </c>
      <c r="K241" s="4">
        <f t="shared" si="39"/>
        <v>833.12342618779201</v>
      </c>
      <c r="L241" s="4">
        <f t="shared" si="40"/>
        <v>156957.12832110218</v>
      </c>
      <c r="M241" s="4">
        <f t="shared" si="41"/>
        <v>1453.4918938212334</v>
      </c>
      <c r="N241" s="4">
        <f t="shared" si="42"/>
        <v>23.453575184782252</v>
      </c>
      <c r="O241" s="4">
        <f t="shared" si="43"/>
        <v>5860.7912979372777</v>
      </c>
    </row>
    <row r="242" spans="1:15" x14ac:dyDescent="0.2">
      <c r="A242" s="2">
        <v>213</v>
      </c>
      <c r="B242" s="4" t="str">
        <f t="shared" si="33"/>
        <v/>
      </c>
      <c r="C242" s="4" t="str">
        <f t="shared" si="34"/>
        <v/>
      </c>
      <c r="D242" s="4" t="str">
        <f>IF($A242&gt;$D$20,"",SUM(C$30:C242))</f>
        <v/>
      </c>
      <c r="E242" s="4" t="str">
        <f t="shared" si="35"/>
        <v/>
      </c>
      <c r="F242" s="4" t="str">
        <f>IF($A242&gt;$D$20,"",SUM(E$30:E242))</f>
        <v/>
      </c>
      <c r="G242" s="4" t="str">
        <f t="shared" si="36"/>
        <v/>
      </c>
      <c r="H242" s="4">
        <f t="shared" si="37"/>
        <v>438.71253542617399</v>
      </c>
      <c r="I242" s="4"/>
      <c r="J242" s="4">
        <f t="shared" si="38"/>
        <v>400</v>
      </c>
      <c r="K242" s="4">
        <f t="shared" si="39"/>
        <v>839.72063651789665</v>
      </c>
      <c r="L242" s="4">
        <f t="shared" si="40"/>
        <v>158196.84895762007</v>
      </c>
      <c r="M242" s="4">
        <f t="shared" si="41"/>
        <v>1453.4918938212334</v>
      </c>
      <c r="N242" s="4">
        <f t="shared" si="42"/>
        <v>31.355233443964433</v>
      </c>
      <c r="O242" s="4">
        <f t="shared" si="43"/>
        <v>7345.6384252024754</v>
      </c>
    </row>
    <row r="243" spans="1:15" x14ac:dyDescent="0.2">
      <c r="A243" s="2">
        <v>214</v>
      </c>
      <c r="B243" s="4" t="str">
        <f t="shared" si="33"/>
        <v/>
      </c>
      <c r="C243" s="4" t="str">
        <f t="shared" si="34"/>
        <v/>
      </c>
      <c r="D243" s="4" t="str">
        <f>IF($A243&gt;$D$20,"",SUM(C$30:C243))</f>
        <v/>
      </c>
      <c r="E243" s="4" t="str">
        <f t="shared" si="35"/>
        <v/>
      </c>
      <c r="F243" s="4" t="str">
        <f>IF($A243&gt;$D$20,"",SUM(E$30:E243))</f>
        <v/>
      </c>
      <c r="G243" s="4" t="str">
        <f t="shared" si="36"/>
        <v/>
      </c>
      <c r="H243" s="4">
        <f t="shared" si="37"/>
        <v>436.47115234869199</v>
      </c>
      <c r="I243" s="4"/>
      <c r="J243" s="4">
        <f t="shared" si="38"/>
        <v>400</v>
      </c>
      <c r="K243" s="4">
        <f t="shared" si="39"/>
        <v>846.35314192326734</v>
      </c>
      <c r="L243" s="4">
        <f t="shared" si="40"/>
        <v>159443.20209954333</v>
      </c>
      <c r="M243" s="4">
        <f t="shared" si="41"/>
        <v>1453.4918938212334</v>
      </c>
      <c r="N243" s="4">
        <f t="shared" si="42"/>
        <v>39.299165574833239</v>
      </c>
      <c r="O243" s="4">
        <f t="shared" si="43"/>
        <v>8838.4294845985423</v>
      </c>
    </row>
    <row r="244" spans="1:15" x14ac:dyDescent="0.2">
      <c r="A244" s="2">
        <v>215</v>
      </c>
      <c r="B244" s="4" t="str">
        <f t="shared" si="33"/>
        <v/>
      </c>
      <c r="C244" s="4" t="str">
        <f t="shared" si="34"/>
        <v/>
      </c>
      <c r="D244" s="4" t="str">
        <f>IF($A244&gt;$D$20,"",SUM(C$30:C244))</f>
        <v/>
      </c>
      <c r="E244" s="4" t="str">
        <f t="shared" si="35"/>
        <v/>
      </c>
      <c r="F244" s="4" t="str">
        <f>IF($A244&gt;$D$20,"",SUM(E$30:E244))</f>
        <v/>
      </c>
      <c r="G244" s="4" t="str">
        <f t="shared" si="36"/>
        <v/>
      </c>
      <c r="H244" s="4">
        <f t="shared" si="37"/>
        <v>434.22159756207338</v>
      </c>
      <c r="I244" s="4"/>
      <c r="J244" s="4">
        <f t="shared" si="38"/>
        <v>400</v>
      </c>
      <c r="K244" s="4">
        <f t="shared" si="39"/>
        <v>853.02113123255674</v>
      </c>
      <c r="L244" s="4">
        <f t="shared" si="40"/>
        <v>160696.22323077588</v>
      </c>
      <c r="M244" s="4">
        <f t="shared" si="41"/>
        <v>1453.4918938212334</v>
      </c>
      <c r="N244" s="4">
        <f t="shared" si="42"/>
        <v>47.285597742602199</v>
      </c>
      <c r="O244" s="4">
        <f t="shared" si="43"/>
        <v>10339.206976162379</v>
      </c>
    </row>
    <row r="245" spans="1:15" x14ac:dyDescent="0.2">
      <c r="A245" s="2">
        <v>216</v>
      </c>
      <c r="B245" s="4" t="str">
        <f t="shared" si="33"/>
        <v/>
      </c>
      <c r="C245" s="4" t="str">
        <f t="shared" si="34"/>
        <v/>
      </c>
      <c r="D245" s="4" t="str">
        <f>IF($A245&gt;$D$20,"",SUM(C$30:C245))</f>
        <v/>
      </c>
      <c r="E245" s="4" t="str">
        <f t="shared" si="35"/>
        <v/>
      </c>
      <c r="F245" s="4" t="str">
        <f>IF($A245&gt;$D$20,"",SUM(E$30:E245))</f>
        <v/>
      </c>
      <c r="G245" s="4" t="str">
        <f t="shared" si="36"/>
        <v/>
      </c>
      <c r="H245" s="4">
        <f t="shared" si="37"/>
        <v>431.96384127362859</v>
      </c>
      <c r="I245" s="4"/>
      <c r="J245" s="4">
        <f t="shared" si="38"/>
        <v>400</v>
      </c>
      <c r="K245" s="4">
        <f t="shared" si="39"/>
        <v>859.7247942846509</v>
      </c>
      <c r="L245" s="4">
        <f t="shared" si="40"/>
        <v>161955.94802506053</v>
      </c>
      <c r="M245" s="4">
        <f t="shared" si="41"/>
        <v>1453.4918938212334</v>
      </c>
      <c r="N245" s="4">
        <f t="shared" si="42"/>
        <v>55.314757322468722</v>
      </c>
      <c r="O245" s="4">
        <f t="shared" si="43"/>
        <v>11848.013627306082</v>
      </c>
    </row>
    <row r="246" spans="1:15" x14ac:dyDescent="0.2">
      <c r="A246" s="2">
        <v>217</v>
      </c>
      <c r="B246" s="4" t="str">
        <f t="shared" si="33"/>
        <v/>
      </c>
      <c r="C246" s="4" t="str">
        <f t="shared" si="34"/>
        <v/>
      </c>
      <c r="D246" s="4" t="str">
        <f>IF($A246&gt;$D$20,"",SUM(C$30:C246))</f>
        <v/>
      </c>
      <c r="E246" s="4" t="str">
        <f t="shared" si="35"/>
        <v/>
      </c>
      <c r="F246" s="4" t="str">
        <f>IF($A246&gt;$D$20,"",SUM(E$30:E246))</f>
        <v/>
      </c>
      <c r="G246" s="4" t="str">
        <f t="shared" si="36"/>
        <v/>
      </c>
      <c r="H246" s="4">
        <f t="shared" si="37"/>
        <v>429.69785358204871</v>
      </c>
      <c r="I246" s="4"/>
      <c r="J246" s="4">
        <f t="shared" si="38"/>
        <v>400</v>
      </c>
      <c r="K246" s="4">
        <f t="shared" si="39"/>
        <v>866.46432193407372</v>
      </c>
      <c r="L246" s="4">
        <f t="shared" si="40"/>
        <v>163222.41234699459</v>
      </c>
      <c r="M246" s="4">
        <f t="shared" si="41"/>
        <v>1453.4918938212334</v>
      </c>
      <c r="N246" s="4">
        <f t="shared" si="42"/>
        <v>63.386872906087532</v>
      </c>
      <c r="O246" s="4">
        <f t="shared" si="43"/>
        <v>13364.892394033403</v>
      </c>
    </row>
    <row r="247" spans="1:15" x14ac:dyDescent="0.2">
      <c r="A247" s="2">
        <v>218</v>
      </c>
      <c r="B247" s="4" t="str">
        <f t="shared" si="33"/>
        <v/>
      </c>
      <c r="C247" s="4" t="str">
        <f t="shared" si="34"/>
        <v/>
      </c>
      <c r="D247" s="4" t="str">
        <f>IF($A247&gt;$D$20,"",SUM(C$30:C247))</f>
        <v/>
      </c>
      <c r="E247" s="4" t="str">
        <f t="shared" si="35"/>
        <v/>
      </c>
      <c r="F247" s="4" t="str">
        <f>IF($A247&gt;$D$20,"",SUM(E$30:E247))</f>
        <v/>
      </c>
      <c r="G247" s="4" t="str">
        <f t="shared" si="36"/>
        <v/>
      </c>
      <c r="H247" s="4">
        <f t="shared" si="37"/>
        <v>427.42360447700997</v>
      </c>
      <c r="I247" s="4"/>
      <c r="J247" s="4">
        <f t="shared" si="38"/>
        <v>400</v>
      </c>
      <c r="K247" s="4">
        <f t="shared" si="39"/>
        <v>873.23990605642098</v>
      </c>
      <c r="L247" s="4">
        <f t="shared" si="40"/>
        <v>164495.65225305103</v>
      </c>
      <c r="M247" s="4">
        <f t="shared" si="41"/>
        <v>1453.4918938212334</v>
      </c>
      <c r="N247" s="4">
        <f t="shared" si="42"/>
        <v>71.502174308078693</v>
      </c>
      <c r="O247" s="4">
        <f t="shared" si="43"/>
        <v>14889.886462162714</v>
      </c>
    </row>
    <row r="248" spans="1:15" x14ac:dyDescent="0.2">
      <c r="A248" s="2">
        <v>219</v>
      </c>
      <c r="B248" s="4" t="str">
        <f t="shared" si="33"/>
        <v/>
      </c>
      <c r="C248" s="4" t="str">
        <f t="shared" si="34"/>
        <v/>
      </c>
      <c r="D248" s="4" t="str">
        <f>IF($A248&gt;$D$20,"",SUM(C$30:C248))</f>
        <v/>
      </c>
      <c r="E248" s="4" t="str">
        <f t="shared" si="35"/>
        <v/>
      </c>
      <c r="F248" s="4" t="str">
        <f>IF($A248&gt;$D$20,"",SUM(E$30:E248))</f>
        <v/>
      </c>
      <c r="G248" s="4" t="str">
        <f t="shared" si="36"/>
        <v/>
      </c>
      <c r="H248" s="4">
        <f t="shared" si="37"/>
        <v>425.14106383877584</v>
      </c>
      <c r="I248" s="4"/>
      <c r="J248" s="4">
        <f t="shared" si="38"/>
        <v>400</v>
      </c>
      <c r="K248" s="4">
        <f t="shared" si="39"/>
        <v>880.05173955382293</v>
      </c>
      <c r="L248" s="4">
        <f t="shared" si="40"/>
        <v>165775.70399260486</v>
      </c>
      <c r="M248" s="4">
        <f t="shared" si="41"/>
        <v>1453.4918938212334</v>
      </c>
      <c r="N248" s="4">
        <f t="shared" si="42"/>
        <v>79.660892572570518</v>
      </c>
      <c r="O248" s="4">
        <f t="shared" si="43"/>
        <v>16423.039248556517</v>
      </c>
    </row>
    <row r="249" spans="1:15" x14ac:dyDescent="0.2">
      <c r="A249" s="2">
        <v>220</v>
      </c>
      <c r="B249" s="4" t="str">
        <f t="shared" si="33"/>
        <v/>
      </c>
      <c r="C249" s="4" t="str">
        <f t="shared" si="34"/>
        <v/>
      </c>
      <c r="D249" s="4" t="str">
        <f>IF($A249&gt;$D$20,"",SUM(C$30:C249))</f>
        <v/>
      </c>
      <c r="E249" s="4" t="str">
        <f t="shared" si="35"/>
        <v/>
      </c>
      <c r="F249" s="4" t="str">
        <f>IF($A249&gt;$D$20,"",SUM(E$30:E249))</f>
        <v/>
      </c>
      <c r="G249" s="4" t="str">
        <f t="shared" si="36"/>
        <v/>
      </c>
      <c r="H249" s="4">
        <f t="shared" si="37"/>
        <v>422.85020143779809</v>
      </c>
      <c r="I249" s="4"/>
      <c r="J249" s="4">
        <f t="shared" si="38"/>
        <v>400</v>
      </c>
      <c r="K249" s="4">
        <f t="shared" si="39"/>
        <v>886.90001636043598</v>
      </c>
      <c r="L249" s="4">
        <f t="shared" si="40"/>
        <v>167062.60400896531</v>
      </c>
      <c r="M249" s="4">
        <f t="shared" si="41"/>
        <v>1453.4918938212334</v>
      </c>
      <c r="N249" s="4">
        <f t="shared" si="42"/>
        <v>87.863259979777368</v>
      </c>
      <c r="O249" s="4">
        <f t="shared" si="43"/>
        <v>17964.394402357528</v>
      </c>
    </row>
    <row r="250" spans="1:15" x14ac:dyDescent="0.2">
      <c r="A250" s="2">
        <v>221</v>
      </c>
      <c r="B250" s="4" t="str">
        <f t="shared" si="33"/>
        <v/>
      </c>
      <c r="C250" s="4" t="str">
        <f t="shared" si="34"/>
        <v/>
      </c>
      <c r="D250" s="4" t="str">
        <f>IF($A250&gt;$D$20,"",SUM(C$30:C250))</f>
        <v/>
      </c>
      <c r="E250" s="4" t="str">
        <f t="shared" si="35"/>
        <v/>
      </c>
      <c r="F250" s="4" t="str">
        <f>IF($A250&gt;$D$20,"",SUM(E$30:E250))</f>
        <v/>
      </c>
      <c r="G250" s="4" t="str">
        <f t="shared" si="36"/>
        <v/>
      </c>
      <c r="H250" s="4">
        <f t="shared" si="37"/>
        <v>420.55098693431682</v>
      </c>
      <c r="I250" s="4"/>
      <c r="J250" s="4">
        <f t="shared" si="38"/>
        <v>400</v>
      </c>
      <c r="K250" s="4">
        <f t="shared" si="39"/>
        <v>893.78493144796437</v>
      </c>
      <c r="L250" s="4">
        <f t="shared" si="40"/>
        <v>168356.38894041328</v>
      </c>
      <c r="M250" s="4">
        <f t="shared" si="41"/>
        <v>1453.4918938212334</v>
      </c>
      <c r="N250" s="4">
        <f t="shared" si="42"/>
        <v>96.109510052612762</v>
      </c>
      <c r="O250" s="4">
        <f t="shared" si="43"/>
        <v>19513.995806231374</v>
      </c>
    </row>
    <row r="251" spans="1:15" x14ac:dyDescent="0.2">
      <c r="A251" s="2">
        <v>222</v>
      </c>
      <c r="B251" s="4" t="str">
        <f t="shared" si="33"/>
        <v/>
      </c>
      <c r="C251" s="4" t="str">
        <f t="shared" si="34"/>
        <v/>
      </c>
      <c r="D251" s="4" t="str">
        <f>IF($A251&gt;$D$20,"",SUM(C$30:C251))</f>
        <v/>
      </c>
      <c r="E251" s="4" t="str">
        <f t="shared" si="35"/>
        <v/>
      </c>
      <c r="F251" s="4" t="str">
        <f>IF($A251&gt;$D$20,"",SUM(E$30:E251))</f>
        <v/>
      </c>
      <c r="G251" s="4" t="str">
        <f t="shared" si="36"/>
        <v/>
      </c>
      <c r="H251" s="4">
        <f t="shared" si="37"/>
        <v>418.24338987795824</v>
      </c>
      <c r="I251" s="4"/>
      <c r="J251" s="4">
        <f t="shared" si="38"/>
        <v>400</v>
      </c>
      <c r="K251" s="4">
        <f t="shared" si="39"/>
        <v>900.70668083121097</v>
      </c>
      <c r="L251" s="4">
        <f t="shared" si="40"/>
        <v>169657.09562124449</v>
      </c>
      <c r="M251" s="4">
        <f t="shared" si="41"/>
        <v>1453.4918938212334</v>
      </c>
      <c r="N251" s="4">
        <f t="shared" si="42"/>
        <v>104.39987756333785</v>
      </c>
      <c r="O251" s="4">
        <f t="shared" si="43"/>
        <v>21071.887577615948</v>
      </c>
    </row>
    <row r="252" spans="1:15" x14ac:dyDescent="0.2">
      <c r="A252" s="2">
        <v>223</v>
      </c>
      <c r="B252" s="4" t="str">
        <f t="shared" si="33"/>
        <v/>
      </c>
      <c r="C252" s="4" t="str">
        <f t="shared" si="34"/>
        <v/>
      </c>
      <c r="D252" s="4" t="str">
        <f>IF($A252&gt;$D$20,"",SUM(C$30:C252))</f>
        <v/>
      </c>
      <c r="E252" s="4" t="str">
        <f t="shared" si="35"/>
        <v/>
      </c>
      <c r="F252" s="4" t="str">
        <f>IF($A252&gt;$D$20,"",SUM(E$30:E252))</f>
        <v/>
      </c>
      <c r="G252" s="4" t="str">
        <f t="shared" si="36"/>
        <v/>
      </c>
      <c r="H252" s="4">
        <f t="shared" si="37"/>
        <v>415.9273797073318</v>
      </c>
      <c r="I252" s="4"/>
      <c r="J252" s="4">
        <f t="shared" si="38"/>
        <v>400</v>
      </c>
      <c r="K252" s="4">
        <f t="shared" si="39"/>
        <v>907.66546157365792</v>
      </c>
      <c r="L252" s="4">
        <f t="shared" si="40"/>
        <v>170964.76108281815</v>
      </c>
      <c r="M252" s="4">
        <f t="shared" si="41"/>
        <v>1453.4918938212334</v>
      </c>
      <c r="N252" s="4">
        <f t="shared" si="42"/>
        <v>112.73459854024532</v>
      </c>
      <c r="O252" s="4">
        <f t="shared" si="43"/>
        <v>22638.114069977426</v>
      </c>
    </row>
    <row r="253" spans="1:15" x14ac:dyDescent="0.2">
      <c r="A253" s="2">
        <v>224</v>
      </c>
      <c r="B253" s="4" t="str">
        <f t="shared" si="33"/>
        <v/>
      </c>
      <c r="C253" s="4" t="str">
        <f t="shared" si="34"/>
        <v/>
      </c>
      <c r="D253" s="4" t="str">
        <f>IF($A253&gt;$D$20,"",SUM(C$30:C253))</f>
        <v/>
      </c>
      <c r="E253" s="4" t="str">
        <f t="shared" si="35"/>
        <v/>
      </c>
      <c r="F253" s="4" t="str">
        <f>IF($A253&gt;$D$20,"",SUM(E$30:E253))</f>
        <v/>
      </c>
      <c r="G253" s="4" t="str">
        <f t="shared" si="36"/>
        <v/>
      </c>
      <c r="H253" s="4">
        <f t="shared" si="37"/>
        <v>413.60292574962489</v>
      </c>
      <c r="I253" s="4"/>
      <c r="J253" s="4">
        <f t="shared" si="38"/>
        <v>400</v>
      </c>
      <c r="K253" s="4">
        <f t="shared" si="39"/>
        <v>914.661471793077</v>
      </c>
      <c r="L253" s="4">
        <f t="shared" si="40"/>
        <v>172279.42255461123</v>
      </c>
      <c r="M253" s="4">
        <f t="shared" si="41"/>
        <v>1453.4918938212334</v>
      </c>
      <c r="N253" s="4">
        <f t="shared" si="42"/>
        <v>121.11391027437922</v>
      </c>
      <c r="O253" s="4">
        <f t="shared" si="43"/>
        <v>24212.719874073038</v>
      </c>
    </row>
    <row r="254" spans="1:15" x14ac:dyDescent="0.2">
      <c r="A254" s="2">
        <v>225</v>
      </c>
      <c r="B254" s="4" t="str">
        <f t="shared" si="33"/>
        <v/>
      </c>
      <c r="C254" s="4" t="str">
        <f t="shared" si="34"/>
        <v/>
      </c>
      <c r="D254" s="4" t="str">
        <f>IF($A254&gt;$D$20,"",SUM(C$30:C254))</f>
        <v/>
      </c>
      <c r="E254" s="4" t="str">
        <f t="shared" si="35"/>
        <v/>
      </c>
      <c r="F254" s="4" t="str">
        <f>IF($A254&gt;$D$20,"",SUM(E$30:E254))</f>
        <v/>
      </c>
      <c r="G254" s="4" t="str">
        <f t="shared" si="36"/>
        <v/>
      </c>
      <c r="H254" s="4">
        <f t="shared" si="37"/>
        <v>411.26999722019713</v>
      </c>
      <c r="I254" s="4"/>
      <c r="J254" s="4">
        <f t="shared" si="38"/>
        <v>400</v>
      </c>
      <c r="K254" s="4">
        <f t="shared" si="39"/>
        <v>921.69491066717001</v>
      </c>
      <c r="L254" s="4">
        <f t="shared" si="40"/>
        <v>173601.1174652784</v>
      </c>
      <c r="M254" s="4">
        <f t="shared" si="41"/>
        <v>1453.4918938212334</v>
      </c>
      <c r="N254" s="4">
        <f t="shared" si="42"/>
        <v>129.53805132629074</v>
      </c>
      <c r="O254" s="4">
        <f t="shared" si="43"/>
        <v>25795.749819220564</v>
      </c>
    </row>
    <row r="255" spans="1:15" x14ac:dyDescent="0.2">
      <c r="A255" s="2">
        <v>226</v>
      </c>
      <c r="B255" s="4" t="str">
        <f t="shared" si="33"/>
        <v/>
      </c>
      <c r="C255" s="4" t="str">
        <f t="shared" si="34"/>
        <v/>
      </c>
      <c r="D255" s="4" t="str">
        <f>IF($A255&gt;$D$20,"",SUM(C$30:C255))</f>
        <v/>
      </c>
      <c r="E255" s="4" t="str">
        <f t="shared" si="35"/>
        <v/>
      </c>
      <c r="F255" s="4" t="str">
        <f>IF($A255&gt;$D$20,"",SUM(E$30:E255))</f>
        <v/>
      </c>
      <c r="G255" s="4" t="str">
        <f t="shared" si="36"/>
        <v/>
      </c>
      <c r="H255" s="4">
        <f t="shared" si="37"/>
        <v>408.9285632221725</v>
      </c>
      <c r="I255" s="4"/>
      <c r="J255" s="4">
        <f t="shared" si="38"/>
        <v>400</v>
      </c>
      <c r="K255" s="4">
        <f t="shared" si="39"/>
        <v>928.76597843923935</v>
      </c>
      <c r="L255" s="4">
        <f t="shared" si="40"/>
        <v>174929.88344371764</v>
      </c>
      <c r="M255" s="4">
        <f t="shared" si="41"/>
        <v>1453.4918938212334</v>
      </c>
      <c r="N255" s="4">
        <f t="shared" si="42"/>
        <v>138.00726153283</v>
      </c>
      <c r="O255" s="4">
        <f t="shared" si="43"/>
        <v>27387.248974574628</v>
      </c>
    </row>
    <row r="256" spans="1:15" x14ac:dyDescent="0.2">
      <c r="A256" s="2">
        <v>227</v>
      </c>
      <c r="B256" s="4" t="str">
        <f t="shared" si="33"/>
        <v/>
      </c>
      <c r="C256" s="4" t="str">
        <f t="shared" si="34"/>
        <v/>
      </c>
      <c r="D256" s="4" t="str">
        <f>IF($A256&gt;$D$20,"",SUM(C$30:C256))</f>
        <v/>
      </c>
      <c r="E256" s="4" t="str">
        <f t="shared" si="35"/>
        <v/>
      </c>
      <c r="F256" s="4" t="str">
        <f>IF($A256&gt;$D$20,"",SUM(E$30:E256))</f>
        <v/>
      </c>
      <c r="G256" s="4" t="str">
        <f t="shared" si="36"/>
        <v/>
      </c>
      <c r="H256" s="4">
        <f t="shared" si="37"/>
        <v>406.57859274603015</v>
      </c>
      <c r="I256" s="4"/>
      <c r="J256" s="4">
        <f t="shared" si="38"/>
        <v>400</v>
      </c>
      <c r="K256" s="4">
        <f t="shared" si="39"/>
        <v>935.8748764238893</v>
      </c>
      <c r="L256" s="4">
        <f t="shared" si="40"/>
        <v>176265.75832014153</v>
      </c>
      <c r="M256" s="4">
        <f t="shared" si="41"/>
        <v>1453.4918938212334</v>
      </c>
      <c r="N256" s="4">
        <f t="shared" si="42"/>
        <v>146.52178201397425</v>
      </c>
      <c r="O256" s="4">
        <f t="shared" si="43"/>
        <v>28987.262650409837</v>
      </c>
    </row>
    <row r="257" spans="1:15" x14ac:dyDescent="0.2">
      <c r="A257" s="2">
        <v>228</v>
      </c>
      <c r="B257" s="4" t="str">
        <f t="shared" si="33"/>
        <v/>
      </c>
      <c r="C257" s="4" t="str">
        <f t="shared" si="34"/>
        <v/>
      </c>
      <c r="D257" s="4" t="str">
        <f>IF($A257&gt;$D$20,"",SUM(C$30:C257))</f>
        <v/>
      </c>
      <c r="E257" s="4" t="str">
        <f t="shared" si="35"/>
        <v/>
      </c>
      <c r="F257" s="4" t="str">
        <f>IF($A257&gt;$D$20,"",SUM(E$30:E257))</f>
        <v/>
      </c>
      <c r="G257" s="4" t="str">
        <f t="shared" si="36"/>
        <v/>
      </c>
      <c r="H257" s="4">
        <f t="shared" si="37"/>
        <v>404.22005466919342</v>
      </c>
      <c r="I257" s="4"/>
      <c r="J257" s="4">
        <f t="shared" si="38"/>
        <v>400</v>
      </c>
      <c r="K257" s="4">
        <f t="shared" si="39"/>
        <v>943.02180701275711</v>
      </c>
      <c r="L257" s="4">
        <f t="shared" si="40"/>
        <v>177608.78012715428</v>
      </c>
      <c r="M257" s="4">
        <f t="shared" si="41"/>
        <v>1453.4918938212334</v>
      </c>
      <c r="N257" s="4">
        <f t="shared" si="42"/>
        <v>155.08185517969261</v>
      </c>
      <c r="O257" s="4">
        <f t="shared" si="43"/>
        <v>30595.836399410764</v>
      </c>
    </row>
    <row r="258" spans="1:15" x14ac:dyDescent="0.2">
      <c r="A258" s="2">
        <v>229</v>
      </c>
      <c r="B258" s="4" t="str">
        <f t="shared" si="33"/>
        <v/>
      </c>
      <c r="C258" s="4" t="str">
        <f t="shared" si="34"/>
        <v/>
      </c>
      <c r="D258" s="4" t="str">
        <f>IF($A258&gt;$D$20,"",SUM(C$30:C258))</f>
        <v/>
      </c>
      <c r="E258" s="4" t="str">
        <f t="shared" si="35"/>
        <v/>
      </c>
      <c r="F258" s="4" t="str">
        <f>IF($A258&gt;$D$20,"",SUM(E$30:E258))</f>
        <v/>
      </c>
      <c r="G258" s="4" t="str">
        <f t="shared" si="36"/>
        <v/>
      </c>
      <c r="H258" s="4">
        <f t="shared" si="37"/>
        <v>401.85291775561825</v>
      </c>
      <c r="I258" s="4"/>
      <c r="J258" s="4">
        <f t="shared" si="38"/>
        <v>400</v>
      </c>
      <c r="K258" s="4">
        <f t="shared" si="39"/>
        <v>950.20697368027538</v>
      </c>
      <c r="L258" s="4">
        <f t="shared" si="40"/>
        <v>178958.98710083455</v>
      </c>
      <c r="M258" s="4">
        <f t="shared" si="41"/>
        <v>1453.4918938212334</v>
      </c>
      <c r="N258" s="4">
        <f t="shared" si="42"/>
        <v>163.68772473684757</v>
      </c>
      <c r="O258" s="4">
        <f t="shared" si="43"/>
        <v>32213.016017968846</v>
      </c>
    </row>
    <row r="259" spans="1:15" x14ac:dyDescent="0.2">
      <c r="A259" s="2">
        <v>230</v>
      </c>
      <c r="B259" s="4" t="str">
        <f t="shared" si="33"/>
        <v/>
      </c>
      <c r="C259" s="4" t="str">
        <f t="shared" si="34"/>
        <v/>
      </c>
      <c r="D259" s="4" t="str">
        <f>IF($A259&gt;$D$20,"",SUM(C$30:C259))</f>
        <v/>
      </c>
      <c r="E259" s="4" t="str">
        <f t="shared" si="35"/>
        <v/>
      </c>
      <c r="F259" s="4" t="str">
        <f>IF($A259&gt;$D$20,"",SUM(E$30:E259))</f>
        <v/>
      </c>
      <c r="G259" s="4" t="str">
        <f t="shared" si="36"/>
        <v/>
      </c>
      <c r="H259" s="4">
        <f t="shared" si="37"/>
        <v>399.47715065537903</v>
      </c>
      <c r="I259" s="4"/>
      <c r="J259" s="4">
        <f t="shared" si="38"/>
        <v>400</v>
      </c>
      <c r="K259" s="4">
        <f t="shared" si="39"/>
        <v>957.43058098946483</v>
      </c>
      <c r="L259" s="4">
        <f t="shared" si="40"/>
        <v>180316.41768182401</v>
      </c>
      <c r="M259" s="4">
        <f t="shared" si="41"/>
        <v>1453.4918938212334</v>
      </c>
      <c r="N259" s="4">
        <f t="shared" si="42"/>
        <v>172.33963569613331</v>
      </c>
      <c r="O259" s="4">
        <f t="shared" si="43"/>
        <v>33838.847547486213</v>
      </c>
    </row>
    <row r="260" spans="1:15" x14ac:dyDescent="0.2">
      <c r="A260" s="2">
        <v>231</v>
      </c>
      <c r="B260" s="4" t="str">
        <f t="shared" si="33"/>
        <v/>
      </c>
      <c r="C260" s="4" t="str">
        <f t="shared" si="34"/>
        <v/>
      </c>
      <c r="D260" s="4" t="str">
        <f>IF($A260&gt;$D$20,"",SUM(C$30:C260))</f>
        <v/>
      </c>
      <c r="E260" s="4" t="str">
        <f t="shared" si="35"/>
        <v/>
      </c>
      <c r="F260" s="4" t="str">
        <f>IF($A260&gt;$D$20,"",SUM(E$30:E260))</f>
        <v/>
      </c>
      <c r="G260" s="4" t="str">
        <f t="shared" si="36"/>
        <v/>
      </c>
      <c r="H260" s="4">
        <f t="shared" si="37"/>
        <v>397.09272190425349</v>
      </c>
      <c r="I260" s="4"/>
      <c r="J260" s="4">
        <f t="shared" si="38"/>
        <v>400</v>
      </c>
      <c r="K260" s="4">
        <f t="shared" si="39"/>
        <v>964.69283459775841</v>
      </c>
      <c r="L260" s="4">
        <f t="shared" si="40"/>
        <v>181681.11051642176</v>
      </c>
      <c r="M260" s="4">
        <f t="shared" si="41"/>
        <v>1453.4918938212334</v>
      </c>
      <c r="N260" s="4">
        <f t="shared" si="42"/>
        <v>181.03783437905122</v>
      </c>
      <c r="O260" s="4">
        <f t="shared" si="43"/>
        <v>35473.3772756865</v>
      </c>
    </row>
    <row r="261" spans="1:15" x14ac:dyDescent="0.2">
      <c r="A261" s="2">
        <v>232</v>
      </c>
      <c r="B261" s="4" t="str">
        <f t="shared" si="33"/>
        <v/>
      </c>
      <c r="C261" s="4" t="str">
        <f t="shared" si="34"/>
        <v/>
      </c>
      <c r="D261" s="4" t="str">
        <f>IF($A261&gt;$D$20,"",SUM(C$30:C261))</f>
        <v/>
      </c>
      <c r="E261" s="4" t="str">
        <f t="shared" si="35"/>
        <v/>
      </c>
      <c r="F261" s="4" t="str">
        <f>IF($A261&gt;$D$20,"",SUM(E$30:E261))</f>
        <v/>
      </c>
      <c r="G261" s="4" t="str">
        <f t="shared" si="36"/>
        <v/>
      </c>
      <c r="H261" s="4">
        <f t="shared" si="37"/>
        <v>394.69959992330621</v>
      </c>
      <c r="I261" s="4"/>
      <c r="J261" s="4">
        <f t="shared" si="38"/>
        <v>400</v>
      </c>
      <c r="K261" s="4">
        <f t="shared" si="39"/>
        <v>971.99394126285631</v>
      </c>
      <c r="L261" s="4">
        <f t="shared" si="40"/>
        <v>183053.10445768462</v>
      </c>
      <c r="M261" s="4">
        <f t="shared" si="41"/>
        <v>1453.4918938212334</v>
      </c>
      <c r="N261" s="4">
        <f t="shared" si="42"/>
        <v>189.78256842492277</v>
      </c>
      <c r="O261" s="4">
        <f t="shared" si="43"/>
        <v>37116.651737932654</v>
      </c>
    </row>
    <row r="262" spans="1:15" x14ac:dyDescent="0.2">
      <c r="A262" s="2">
        <v>233</v>
      </c>
      <c r="B262" s="4" t="str">
        <f t="shared" si="33"/>
        <v/>
      </c>
      <c r="C262" s="4" t="str">
        <f t="shared" si="34"/>
        <v/>
      </c>
      <c r="D262" s="4" t="str">
        <f>IF($A262&gt;$D$20,"",SUM(C$30:C262))</f>
        <v/>
      </c>
      <c r="E262" s="4" t="str">
        <f t="shared" si="35"/>
        <v/>
      </c>
      <c r="F262" s="4" t="str">
        <f>IF($A262&gt;$D$20,"",SUM(E$30:E262))</f>
        <v/>
      </c>
      <c r="G262" s="4" t="str">
        <f t="shared" si="36"/>
        <v/>
      </c>
      <c r="H262" s="4">
        <f t="shared" si="37"/>
        <v>392.29775301847002</v>
      </c>
      <c r="I262" s="4"/>
      <c r="J262" s="4">
        <f t="shared" si="38"/>
        <v>400</v>
      </c>
      <c r="K262" s="4">
        <f t="shared" si="39"/>
        <v>979.33410884861269</v>
      </c>
      <c r="L262" s="4">
        <f t="shared" si="40"/>
        <v>184432.43856653324</v>
      </c>
      <c r="M262" s="4">
        <f t="shared" si="41"/>
        <v>1453.4918938212334</v>
      </c>
      <c r="N262" s="4">
        <f t="shared" si="42"/>
        <v>198.57408679793969</v>
      </c>
      <c r="O262" s="4">
        <f t="shared" si="43"/>
        <v>38768.71771855183</v>
      </c>
    </row>
    <row r="263" spans="1:15" x14ac:dyDescent="0.2">
      <c r="A263" s="2">
        <v>234</v>
      </c>
      <c r="B263" s="4" t="str">
        <f t="shared" si="33"/>
        <v/>
      </c>
      <c r="C263" s="4" t="str">
        <f t="shared" si="34"/>
        <v/>
      </c>
      <c r="D263" s="4" t="str">
        <f>IF($A263&gt;$D$20,"",SUM(C$30:C263))</f>
        <v/>
      </c>
      <c r="E263" s="4" t="str">
        <f t="shared" si="35"/>
        <v/>
      </c>
      <c r="F263" s="4" t="str">
        <f>IF($A263&gt;$D$20,"",SUM(E$30:E263))</f>
        <v/>
      </c>
      <c r="G263" s="4" t="str">
        <f t="shared" si="36"/>
        <v/>
      </c>
      <c r="H263" s="4">
        <f t="shared" si="37"/>
        <v>389.88714938012657</v>
      </c>
      <c r="I263" s="4"/>
      <c r="J263" s="4">
        <f t="shared" si="38"/>
        <v>400</v>
      </c>
      <c r="K263" s="4">
        <f t="shared" si="39"/>
        <v>986.71354633095279</v>
      </c>
      <c r="L263" s="4">
        <f t="shared" si="40"/>
        <v>185819.15211286419</v>
      </c>
      <c r="M263" s="4">
        <f t="shared" si="41"/>
        <v>1453.4918938212334</v>
      </c>
      <c r="N263" s="4">
        <f t="shared" si="42"/>
        <v>207.41263979425227</v>
      </c>
      <c r="O263" s="4">
        <f t="shared" si="43"/>
        <v>40429.622252167319</v>
      </c>
    </row>
    <row r="264" spans="1:15" x14ac:dyDescent="0.2">
      <c r="A264" s="2">
        <v>235</v>
      </c>
      <c r="B264" s="4" t="str">
        <f t="shared" si="33"/>
        <v/>
      </c>
      <c r="C264" s="4" t="str">
        <f t="shared" si="34"/>
        <v/>
      </c>
      <c r="D264" s="4" t="str">
        <f>IF($A264&gt;$D$20,"",SUM(C$30:C264))</f>
        <v/>
      </c>
      <c r="E264" s="4" t="str">
        <f t="shared" si="35"/>
        <v/>
      </c>
      <c r="F264" s="4" t="str">
        <f>IF($A264&gt;$D$20,"",SUM(E$30:E264))</f>
        <v/>
      </c>
      <c r="G264" s="4" t="str">
        <f t="shared" si="36"/>
        <v/>
      </c>
      <c r="H264" s="4">
        <f t="shared" si="37"/>
        <v>387.46775708268507</v>
      </c>
      <c r="I264" s="4"/>
      <c r="J264" s="4">
        <f t="shared" si="38"/>
        <v>400</v>
      </c>
      <c r="K264" s="4">
        <f t="shared" si="39"/>
        <v>994.13246380382338</v>
      </c>
      <c r="L264" s="4">
        <f t="shared" si="40"/>
        <v>187213.28457666803</v>
      </c>
      <c r="M264" s="4">
        <f t="shared" si="41"/>
        <v>1453.4918938212334</v>
      </c>
      <c r="N264" s="4">
        <f t="shared" si="42"/>
        <v>216.29847904909514</v>
      </c>
      <c r="O264" s="4">
        <f t="shared" si="43"/>
        <v>42099.41262503765</v>
      </c>
    </row>
    <row r="265" spans="1:15" x14ac:dyDescent="0.2">
      <c r="A265" s="2">
        <v>236</v>
      </c>
      <c r="B265" s="4" t="str">
        <f t="shared" si="33"/>
        <v/>
      </c>
      <c r="C265" s="4" t="str">
        <f t="shared" si="34"/>
        <v/>
      </c>
      <c r="D265" s="4" t="str">
        <f>IF($A265&gt;$D$20,"",SUM(C$30:C265))</f>
        <v/>
      </c>
      <c r="E265" s="4" t="str">
        <f t="shared" si="35"/>
        <v/>
      </c>
      <c r="F265" s="4" t="str">
        <f>IF($A265&gt;$D$20,"",SUM(E$30:E265))</f>
        <v/>
      </c>
      <c r="G265" s="4" t="str">
        <f t="shared" si="36"/>
        <v/>
      </c>
      <c r="H265" s="4">
        <f t="shared" si="37"/>
        <v>385.03954408415916</v>
      </c>
      <c r="I265" s="4"/>
      <c r="J265" s="4">
        <f t="shared" si="38"/>
        <v>400</v>
      </c>
      <c r="K265" s="4">
        <f t="shared" si="39"/>
        <v>1001.5910724851739</v>
      </c>
      <c r="L265" s="4">
        <f t="shared" si="40"/>
        <v>188614.8756491532</v>
      </c>
      <c r="M265" s="4">
        <f t="shared" si="41"/>
        <v>1453.4918938212334</v>
      </c>
      <c r="N265" s="4">
        <f t="shared" si="42"/>
        <v>225.23185754395141</v>
      </c>
      <c r="O265" s="4">
        <f t="shared" si="43"/>
        <v>43778.136376402836</v>
      </c>
    </row>
    <row r="266" spans="1:15" x14ac:dyDescent="0.2">
      <c r="A266" s="2">
        <v>237</v>
      </c>
      <c r="B266" s="4" t="str">
        <f t="shared" si="33"/>
        <v/>
      </c>
      <c r="C266" s="4" t="str">
        <f t="shared" si="34"/>
        <v/>
      </c>
      <c r="D266" s="4" t="str">
        <f>IF($A266&gt;$D$20,"",SUM(C$30:C266))</f>
        <v/>
      </c>
      <c r="E266" s="4" t="str">
        <f t="shared" si="35"/>
        <v/>
      </c>
      <c r="F266" s="4" t="str">
        <f>IF($A266&gt;$D$20,"",SUM(E$30:E266))</f>
        <v/>
      </c>
      <c r="G266" s="4" t="str">
        <f t="shared" si="36"/>
        <v/>
      </c>
      <c r="H266" s="4">
        <f t="shared" si="37"/>
        <v>382.60247822574269</v>
      </c>
      <c r="I266" s="4"/>
      <c r="J266" s="4">
        <f t="shared" si="38"/>
        <v>400</v>
      </c>
      <c r="K266" s="4">
        <f t="shared" si="39"/>
        <v>1009.0895847229696</v>
      </c>
      <c r="L266" s="4">
        <f t="shared" si="40"/>
        <v>190023.96523387617</v>
      </c>
      <c r="M266" s="4">
        <f t="shared" si="41"/>
        <v>1453.4918938212334</v>
      </c>
      <c r="N266" s="4">
        <f t="shared" si="42"/>
        <v>234.21302961375517</v>
      </c>
      <c r="O266" s="4">
        <f t="shared" si="43"/>
        <v>45465.841299837826</v>
      </c>
    </row>
    <row r="267" spans="1:15" x14ac:dyDescent="0.2">
      <c r="A267" s="2">
        <v>238</v>
      </c>
      <c r="B267" s="4" t="str">
        <f t="shared" si="33"/>
        <v/>
      </c>
      <c r="C267" s="4" t="str">
        <f t="shared" si="34"/>
        <v/>
      </c>
      <c r="D267" s="4" t="str">
        <f>IF($A267&gt;$D$20,"",SUM(C$30:C267))</f>
        <v/>
      </c>
      <c r="E267" s="4" t="str">
        <f t="shared" si="35"/>
        <v/>
      </c>
      <c r="F267" s="4" t="str">
        <f>IF($A267&gt;$D$20,"",SUM(E$30:E267))</f>
        <v/>
      </c>
      <c r="G267" s="4" t="str">
        <f t="shared" si="36"/>
        <v/>
      </c>
      <c r="H267" s="4">
        <f t="shared" si="37"/>
        <v>380.15652723138408</v>
      </c>
      <c r="I267" s="4"/>
      <c r="J267" s="4">
        <f t="shared" si="38"/>
        <v>400</v>
      </c>
      <c r="K267" s="4">
        <f t="shared" si="39"/>
        <v>1016.6282140012374</v>
      </c>
      <c r="L267" s="4">
        <f t="shared" si="40"/>
        <v>191440.59344787741</v>
      </c>
      <c r="M267" s="4">
        <f t="shared" si="41"/>
        <v>1453.4918938212334</v>
      </c>
      <c r="N267" s="4">
        <f t="shared" si="42"/>
        <v>243.24225095413234</v>
      </c>
      <c r="O267" s="4">
        <f t="shared" si="43"/>
        <v>47162.57544461319</v>
      </c>
    </row>
    <row r="268" spans="1:15" x14ac:dyDescent="0.2">
      <c r="A268" s="2">
        <v>239</v>
      </c>
      <c r="B268" s="4" t="str">
        <f t="shared" si="33"/>
        <v/>
      </c>
      <c r="C268" s="4" t="str">
        <f t="shared" si="34"/>
        <v/>
      </c>
      <c r="D268" s="4" t="str">
        <f>IF($A268&gt;$D$20,"",SUM(C$30:C268))</f>
        <v/>
      </c>
      <c r="E268" s="4" t="str">
        <f t="shared" si="35"/>
        <v/>
      </c>
      <c r="F268" s="4" t="str">
        <f>IF($A268&gt;$D$20,"",SUM(E$30:E268))</f>
        <v/>
      </c>
      <c r="G268" s="4" t="str">
        <f t="shared" si="36"/>
        <v/>
      </c>
      <c r="H268" s="4">
        <f t="shared" si="37"/>
        <v>377.70165870735866</v>
      </c>
      <c r="I268" s="4"/>
      <c r="J268" s="4">
        <f t="shared" si="38"/>
        <v>400</v>
      </c>
      <c r="K268" s="4">
        <f t="shared" si="39"/>
        <v>1024.2071749461441</v>
      </c>
      <c r="L268" s="4">
        <f t="shared" si="40"/>
        <v>192864.80062282356</v>
      </c>
      <c r="M268" s="4">
        <f t="shared" si="41"/>
        <v>1453.4918938212334</v>
      </c>
      <c r="N268" s="4">
        <f t="shared" si="42"/>
        <v>252.31977862868055</v>
      </c>
      <c r="O268" s="4">
        <f t="shared" si="43"/>
        <v>48868.387117063103</v>
      </c>
    </row>
    <row r="269" spans="1:15" x14ac:dyDescent="0.2">
      <c r="A269" s="2">
        <v>240</v>
      </c>
      <c r="B269" s="4" t="str">
        <f t="shared" si="33"/>
        <v/>
      </c>
      <c r="C269" s="4" t="str">
        <f t="shared" si="34"/>
        <v/>
      </c>
      <c r="D269" s="4" t="str">
        <f>IF($A269&gt;$D$20,"",SUM(C$30:C269))</f>
        <v/>
      </c>
      <c r="E269" s="4" t="str">
        <f t="shared" si="35"/>
        <v/>
      </c>
      <c r="F269" s="4" t="str">
        <f>IF($A269&gt;$D$20,"",SUM(E$30:E269))</f>
        <v/>
      </c>
      <c r="G269" s="4" t="str">
        <f t="shared" si="36"/>
        <v/>
      </c>
      <c r="H269" s="4">
        <f t="shared" si="37"/>
        <v>375.2378401418394</v>
      </c>
      <c r="I269" s="4"/>
      <c r="J269" s="4">
        <f t="shared" si="38"/>
        <v>400</v>
      </c>
      <c r="K269" s="4">
        <f t="shared" si="39"/>
        <v>1031.8266833321061</v>
      </c>
      <c r="L269" s="4">
        <f t="shared" si="40"/>
        <v>194296.62730615566</v>
      </c>
      <c r="M269" s="4">
        <f t="shared" si="41"/>
        <v>1453.4918938212334</v>
      </c>
      <c r="N269" s="4">
        <f t="shared" si="42"/>
        <v>261.44587107628757</v>
      </c>
      <c r="O269" s="4">
        <f t="shared" si="43"/>
        <v>50583.324881960623</v>
      </c>
    </row>
    <row r="270" spans="1:15" x14ac:dyDescent="0.2">
      <c r="A270" s="2">
        <v>241</v>
      </c>
      <c r="B270" s="4" t="str">
        <f t="shared" si="33"/>
        <v/>
      </c>
      <c r="C270" s="4" t="str">
        <f t="shared" si="34"/>
        <v/>
      </c>
      <c r="D270" s="4" t="str">
        <f>IF($A270&gt;$D$20,"",SUM(C$30:C270))</f>
        <v/>
      </c>
      <c r="E270" s="4" t="str">
        <f t="shared" si="35"/>
        <v/>
      </c>
      <c r="F270" s="4" t="str">
        <f>IF($A270&gt;$D$20,"",SUM(E$30:E270))</f>
        <v/>
      </c>
      <c r="G270" s="4" t="str">
        <f t="shared" si="36"/>
        <v/>
      </c>
      <c r="H270" s="4">
        <f t="shared" si="37"/>
        <v>372.76503890446651</v>
      </c>
      <c r="I270" s="4"/>
      <c r="J270" s="4">
        <f t="shared" si="38"/>
        <v>400</v>
      </c>
      <c r="K270" s="4">
        <f t="shared" si="39"/>
        <v>1039.4869560879326</v>
      </c>
      <c r="L270" s="4">
        <f t="shared" si="40"/>
        <v>195736.11426224359</v>
      </c>
      <c r="M270" s="4">
        <f t="shared" si="41"/>
        <v>1453.4918938212334</v>
      </c>
      <c r="N270" s="4">
        <f t="shared" si="42"/>
        <v>270.62078811848932</v>
      </c>
      <c r="O270" s="4">
        <f t="shared" si="43"/>
        <v>52307.437563900348</v>
      </c>
    </row>
    <row r="271" spans="1:15" x14ac:dyDescent="0.2">
      <c r="A271" s="2">
        <v>242</v>
      </c>
      <c r="B271" s="4" t="str">
        <f t="shared" si="33"/>
        <v/>
      </c>
      <c r="C271" s="4" t="str">
        <f t="shared" si="34"/>
        <v/>
      </c>
      <c r="D271" s="4" t="str">
        <f>IF($A271&gt;$D$20,"",SUM(C$30:C271))</f>
        <v/>
      </c>
      <c r="E271" s="4" t="str">
        <f t="shared" si="35"/>
        <v/>
      </c>
      <c r="F271" s="4" t="str">
        <f>IF($A271&gt;$D$20,"",SUM(E$30:E271))</f>
        <v/>
      </c>
      <c r="G271" s="4" t="str">
        <f t="shared" si="36"/>
        <v/>
      </c>
      <c r="H271" s="4">
        <f t="shared" si="37"/>
        <v>370.28322224591579</v>
      </c>
      <c r="I271" s="4"/>
      <c r="J271" s="4">
        <f t="shared" si="38"/>
        <v>400</v>
      </c>
      <c r="K271" s="4">
        <f t="shared" si="39"/>
        <v>1047.1882113030031</v>
      </c>
      <c r="L271" s="4">
        <f t="shared" si="40"/>
        <v>197183.30247354659</v>
      </c>
      <c r="M271" s="4">
        <f t="shared" si="41"/>
        <v>1453.4918938212334</v>
      </c>
      <c r="N271" s="4">
        <f t="shared" si="42"/>
        <v>279.84479096686687</v>
      </c>
      <c r="O271" s="4">
        <f t="shared" si="43"/>
        <v>54040.774248688445</v>
      </c>
    </row>
    <row r="272" spans="1:15" x14ac:dyDescent="0.2">
      <c r="A272" s="2">
        <v>243</v>
      </c>
      <c r="B272" s="4" t="str">
        <f t="shared" si="33"/>
        <v/>
      </c>
      <c r="C272" s="4" t="str">
        <f t="shared" si="34"/>
        <v/>
      </c>
      <c r="D272" s="4" t="str">
        <f>IF($A272&gt;$D$20,"",SUM(C$30:C272))</f>
        <v/>
      </c>
      <c r="E272" s="4" t="str">
        <f t="shared" si="35"/>
        <v/>
      </c>
      <c r="F272" s="4" t="str">
        <f>IF($A272&gt;$D$20,"",SUM(E$30:E272))</f>
        <v/>
      </c>
      <c r="G272" s="4" t="str">
        <f t="shared" si="36"/>
        <v/>
      </c>
      <c r="H272" s="4">
        <f t="shared" si="37"/>
        <v>367.79235729746409</v>
      </c>
      <c r="I272" s="4"/>
      <c r="J272" s="4">
        <f t="shared" si="38"/>
        <v>400</v>
      </c>
      <c r="K272" s="4">
        <f t="shared" si="39"/>
        <v>1054.9306682334741</v>
      </c>
      <c r="L272" s="4">
        <f t="shared" si="40"/>
        <v>198638.23314178007</v>
      </c>
      <c r="M272" s="4">
        <f t="shared" si="41"/>
        <v>1453.4918938212334</v>
      </c>
      <c r="N272" s="4">
        <f t="shared" si="42"/>
        <v>289.11814223048316</v>
      </c>
      <c r="O272" s="4">
        <f t="shared" si="43"/>
        <v>55783.384284740161</v>
      </c>
    </row>
    <row r="273" spans="1:15" x14ac:dyDescent="0.2">
      <c r="A273" s="2">
        <v>244</v>
      </c>
      <c r="B273" s="4" t="str">
        <f t="shared" si="33"/>
        <v/>
      </c>
      <c r="C273" s="4" t="str">
        <f t="shared" si="34"/>
        <v/>
      </c>
      <c r="D273" s="4" t="str">
        <f>IF($A273&gt;$D$20,"",SUM(C$30:C273))</f>
        <v/>
      </c>
      <c r="E273" s="4" t="str">
        <f t="shared" si="35"/>
        <v/>
      </c>
      <c r="F273" s="4" t="str">
        <f>IF($A273&gt;$D$20,"",SUM(E$30:E273))</f>
        <v/>
      </c>
      <c r="G273" s="4" t="str">
        <f t="shared" si="36"/>
        <v/>
      </c>
      <c r="H273" s="4">
        <f t="shared" si="37"/>
        <v>365.29241107055458</v>
      </c>
      <c r="I273" s="4"/>
      <c r="J273" s="4">
        <f t="shared" si="38"/>
        <v>400</v>
      </c>
      <c r="K273" s="4">
        <f t="shared" si="39"/>
        <v>1062.7145473085234</v>
      </c>
      <c r="L273" s="4">
        <f t="shared" si="40"/>
        <v>200100.94768908859</v>
      </c>
      <c r="M273" s="4">
        <f t="shared" si="41"/>
        <v>1453.4918938212334</v>
      </c>
      <c r="N273" s="4">
        <f t="shared" si="42"/>
        <v>298.44110592335983</v>
      </c>
      <c r="O273" s="4">
        <f t="shared" si="43"/>
        <v>57535.317284484758</v>
      </c>
    </row>
    <row r="274" spans="1:15" x14ac:dyDescent="0.2">
      <c r="A274" s="2">
        <v>245</v>
      </c>
      <c r="B274" s="4" t="str">
        <f t="shared" si="33"/>
        <v/>
      </c>
      <c r="C274" s="4" t="str">
        <f t="shared" si="34"/>
        <v/>
      </c>
      <c r="D274" s="4" t="str">
        <f>IF($A274&gt;$D$20,"",SUM(C$30:C274))</f>
        <v/>
      </c>
      <c r="E274" s="4" t="str">
        <f t="shared" si="35"/>
        <v/>
      </c>
      <c r="F274" s="4" t="str">
        <f>IF($A274&gt;$D$20,"",SUM(E$30:E274))</f>
        <v/>
      </c>
      <c r="G274" s="4" t="str">
        <f t="shared" si="36"/>
        <v/>
      </c>
      <c r="H274" s="4">
        <f t="shared" si="37"/>
        <v>362.78335045635941</v>
      </c>
      <c r="I274" s="4"/>
      <c r="J274" s="4">
        <f t="shared" si="38"/>
        <v>400</v>
      </c>
      <c r="K274" s="4">
        <f t="shared" si="39"/>
        <v>1070.5400701366239</v>
      </c>
      <c r="L274" s="4">
        <f t="shared" si="40"/>
        <v>201571.48775922522</v>
      </c>
      <c r="M274" s="4">
        <f t="shared" si="41"/>
        <v>1453.4918938212334</v>
      </c>
      <c r="N274" s="4">
        <f t="shared" si="42"/>
        <v>307.81394747199346</v>
      </c>
      <c r="O274" s="4">
        <f t="shared" si="43"/>
        <v>59296.623125777987</v>
      </c>
    </row>
    <row r="275" spans="1:15" x14ac:dyDescent="0.2">
      <c r="A275" s="2">
        <v>246</v>
      </c>
      <c r="B275" s="4" t="str">
        <f t="shared" si="33"/>
        <v/>
      </c>
      <c r="C275" s="4" t="str">
        <f t="shared" si="34"/>
        <v/>
      </c>
      <c r="D275" s="4" t="str">
        <f>IF($A275&gt;$D$20,"",SUM(C$30:C275))</f>
        <v/>
      </c>
      <c r="E275" s="4" t="str">
        <f t="shared" si="35"/>
        <v/>
      </c>
      <c r="F275" s="4" t="str">
        <f>IF($A275&gt;$D$20,"",SUM(E$30:E275))</f>
        <v/>
      </c>
      <c r="G275" s="4" t="str">
        <f t="shared" si="36"/>
        <v/>
      </c>
      <c r="H275" s="4">
        <f t="shared" si="37"/>
        <v>360.26514222534161</v>
      </c>
      <c r="I275" s="4"/>
      <c r="J275" s="4">
        <f t="shared" si="38"/>
        <v>400</v>
      </c>
      <c r="K275" s="4">
        <f t="shared" si="39"/>
        <v>1078.4074595118548</v>
      </c>
      <c r="L275" s="4">
        <f t="shared" si="40"/>
        <v>203049.89521873707</v>
      </c>
      <c r="M275" s="4">
        <f t="shared" si="41"/>
        <v>1453.4918938212334</v>
      </c>
      <c r="N275" s="4">
        <f t="shared" si="42"/>
        <v>317.23693372291223</v>
      </c>
      <c r="O275" s="4">
        <f t="shared" si="43"/>
        <v>61067.351953322133</v>
      </c>
    </row>
    <row r="276" spans="1:15" x14ac:dyDescent="0.2">
      <c r="A276" s="2">
        <v>247</v>
      </c>
      <c r="B276" s="4" t="str">
        <f t="shared" si="33"/>
        <v/>
      </c>
      <c r="C276" s="4" t="str">
        <f t="shared" si="34"/>
        <v/>
      </c>
      <c r="D276" s="4" t="str">
        <f>IF($A276&gt;$D$20,"",SUM(C$30:C276))</f>
        <v/>
      </c>
      <c r="E276" s="4" t="str">
        <f t="shared" si="35"/>
        <v/>
      </c>
      <c r="F276" s="4" t="str">
        <f>IF($A276&gt;$D$20,"",SUM(E$30:E276))</f>
        <v/>
      </c>
      <c r="G276" s="4" t="str">
        <f t="shared" si="36"/>
        <v/>
      </c>
      <c r="H276" s="4">
        <f t="shared" si="37"/>
        <v>357.73775302681491</v>
      </c>
      <c r="I276" s="4"/>
      <c r="J276" s="4">
        <f t="shared" si="38"/>
        <v>400</v>
      </c>
      <c r="K276" s="4">
        <f t="shared" si="39"/>
        <v>1086.3169394202432</v>
      </c>
      <c r="L276" s="4">
        <f t="shared" si="40"/>
        <v>204536.21215815732</v>
      </c>
      <c r="M276" s="4">
        <f t="shared" si="41"/>
        <v>1453.4918938212334</v>
      </c>
      <c r="N276" s="4">
        <f t="shared" si="42"/>
        <v>326.71033295027337</v>
      </c>
      <c r="O276" s="4">
        <f t="shared" si="43"/>
        <v>62847.554180093641</v>
      </c>
    </row>
    <row r="277" spans="1:15" x14ac:dyDescent="0.2">
      <c r="A277" s="2">
        <v>248</v>
      </c>
      <c r="B277" s="4" t="str">
        <f t="shared" si="33"/>
        <v/>
      </c>
      <c r="C277" s="4" t="str">
        <f t="shared" si="34"/>
        <v/>
      </c>
      <c r="D277" s="4" t="str">
        <f>IF($A277&gt;$D$20,"",SUM(C$30:C277))</f>
        <v/>
      </c>
      <c r="E277" s="4" t="str">
        <f t="shared" si="35"/>
        <v/>
      </c>
      <c r="F277" s="4" t="str">
        <f>IF($A277&gt;$D$20,"",SUM(E$30:E277))</f>
        <v/>
      </c>
      <c r="G277" s="4" t="str">
        <f t="shared" si="36"/>
        <v/>
      </c>
      <c r="H277" s="4">
        <f t="shared" si="37"/>
        <v>355.20114938850185</v>
      </c>
      <c r="I277" s="4"/>
      <c r="J277" s="4">
        <f t="shared" si="38"/>
        <v>400</v>
      </c>
      <c r="K277" s="4">
        <f t="shared" si="39"/>
        <v>1094.2687350461415</v>
      </c>
      <c r="L277" s="4">
        <f t="shared" si="40"/>
        <v>206030.48089320346</v>
      </c>
      <c r="M277" s="4">
        <f t="shared" si="41"/>
        <v>1453.4918938212334</v>
      </c>
      <c r="N277" s="4">
        <f t="shared" si="42"/>
        <v>336.23441486350094</v>
      </c>
      <c r="O277" s="4">
        <f t="shared" si="43"/>
        <v>64637.280488778371</v>
      </c>
    </row>
    <row r="278" spans="1:15" x14ac:dyDescent="0.2">
      <c r="A278" s="2">
        <v>249</v>
      </c>
      <c r="B278" s="4" t="str">
        <f t="shared" si="33"/>
        <v/>
      </c>
      <c r="C278" s="4" t="str">
        <f t="shared" si="34"/>
        <v/>
      </c>
      <c r="D278" s="4" t="str">
        <f>IF($A278&gt;$D$20,"",SUM(C$30:C278))</f>
        <v/>
      </c>
      <c r="E278" s="4" t="str">
        <f t="shared" si="35"/>
        <v/>
      </c>
      <c r="F278" s="4" t="str">
        <f>IF($A278&gt;$D$20,"",SUM(E$30:E278))</f>
        <v/>
      </c>
      <c r="G278" s="4" t="str">
        <f t="shared" si="36"/>
        <v/>
      </c>
      <c r="H278" s="4">
        <f t="shared" si="37"/>
        <v>352.65529771609096</v>
      </c>
      <c r="I278" s="4"/>
      <c r="J278" s="4">
        <f t="shared" si="38"/>
        <v>400</v>
      </c>
      <c r="K278" s="4">
        <f t="shared" si="39"/>
        <v>1102.2630727786384</v>
      </c>
      <c r="L278" s="4">
        <f t="shared" si="40"/>
        <v>207532.74396598211</v>
      </c>
      <c r="M278" s="4">
        <f t="shared" si="41"/>
        <v>1453.4918938212334</v>
      </c>
      <c r="N278" s="4">
        <f t="shared" si="42"/>
        <v>345.80945061496425</v>
      </c>
      <c r="O278" s="4">
        <f t="shared" si="43"/>
        <v>66436.581833214572</v>
      </c>
    </row>
    <row r="279" spans="1:15" x14ac:dyDescent="0.2">
      <c r="A279" s="2">
        <v>250</v>
      </c>
      <c r="B279" s="4" t="str">
        <f t="shared" si="33"/>
        <v/>
      </c>
      <c r="C279" s="4" t="str">
        <f t="shared" si="34"/>
        <v/>
      </c>
      <c r="D279" s="4" t="str">
        <f>IF($A279&gt;$D$20,"",SUM(C$30:C279))</f>
        <v/>
      </c>
      <c r="E279" s="4" t="str">
        <f t="shared" si="35"/>
        <v/>
      </c>
      <c r="F279" s="4" t="str">
        <f>IF($A279&gt;$D$20,"",SUM(E$30:E279))</f>
        <v/>
      </c>
      <c r="G279" s="4" t="str">
        <f t="shared" si="36"/>
        <v/>
      </c>
      <c r="H279" s="4">
        <f t="shared" si="37"/>
        <v>350.10016429279096</v>
      </c>
      <c r="I279" s="4"/>
      <c r="J279" s="4">
        <f t="shared" si="38"/>
        <v>400</v>
      </c>
      <c r="K279" s="4">
        <f t="shared" si="39"/>
        <v>1110.3001802180042</v>
      </c>
      <c r="L279" s="4">
        <f t="shared" si="40"/>
        <v>209043.04414620012</v>
      </c>
      <c r="M279" s="4">
        <f t="shared" si="41"/>
        <v>1453.4918938212334</v>
      </c>
      <c r="N279" s="4">
        <f t="shared" si="42"/>
        <v>355.43571280769794</v>
      </c>
      <c r="O279" s="4">
        <f t="shared" si="43"/>
        <v>68245.509439843503</v>
      </c>
    </row>
    <row r="280" spans="1:15" x14ac:dyDescent="0.2">
      <c r="A280" s="2">
        <v>251</v>
      </c>
      <c r="B280" s="4" t="str">
        <f t="shared" si="33"/>
        <v/>
      </c>
      <c r="C280" s="4" t="str">
        <f t="shared" si="34"/>
        <v/>
      </c>
      <c r="D280" s="4" t="str">
        <f>IF($A280&gt;$D$20,"",SUM(C$30:C280))</f>
        <v/>
      </c>
      <c r="E280" s="4" t="str">
        <f t="shared" si="35"/>
        <v/>
      </c>
      <c r="F280" s="4" t="str">
        <f>IF($A280&gt;$D$20,"",SUM(E$30:E280))</f>
        <v/>
      </c>
      <c r="G280" s="4" t="str">
        <f t="shared" si="36"/>
        <v/>
      </c>
      <c r="H280" s="4">
        <f t="shared" si="37"/>
        <v>347.53571527888516</v>
      </c>
      <c r="I280" s="4"/>
      <c r="J280" s="4">
        <f t="shared" si="38"/>
        <v>400</v>
      </c>
      <c r="K280" s="4">
        <f t="shared" si="39"/>
        <v>1118.3802861821705</v>
      </c>
      <c r="L280" s="4">
        <f t="shared" si="40"/>
        <v>210561.42443238228</v>
      </c>
      <c r="M280" s="4">
        <f t="shared" si="41"/>
        <v>1453.4918938212334</v>
      </c>
      <c r="N280" s="4">
        <f t="shared" si="42"/>
        <v>365.1134755031627</v>
      </c>
      <c r="O280" s="4">
        <f t="shared" si="43"/>
        <v>70064.114809167906</v>
      </c>
    </row>
    <row r="281" spans="1:15" x14ac:dyDescent="0.2">
      <c r="A281" s="2">
        <v>252</v>
      </c>
      <c r="B281" s="4" t="str">
        <f t="shared" si="33"/>
        <v/>
      </c>
      <c r="C281" s="4" t="str">
        <f t="shared" si="34"/>
        <v/>
      </c>
      <c r="D281" s="4" t="str">
        <f>IF($A281&gt;$D$20,"",SUM(C$30:C281))</f>
        <v/>
      </c>
      <c r="E281" s="4" t="str">
        <f t="shared" si="35"/>
        <v/>
      </c>
      <c r="F281" s="4" t="str">
        <f>IF($A281&gt;$D$20,"",SUM(E$30:E281))</f>
        <v/>
      </c>
      <c r="G281" s="4" t="str">
        <f t="shared" si="36"/>
        <v/>
      </c>
      <c r="H281" s="4">
        <f t="shared" si="37"/>
        <v>344.96191671128281</v>
      </c>
      <c r="I281" s="4"/>
      <c r="J281" s="4">
        <f t="shared" si="38"/>
        <v>400</v>
      </c>
      <c r="K281" s="4">
        <f t="shared" si="39"/>
        <v>1126.503620713245</v>
      </c>
      <c r="L281" s="4">
        <f t="shared" si="40"/>
        <v>212087.92805309553</v>
      </c>
      <c r="M281" s="4">
        <f t="shared" si="41"/>
        <v>1453.4918938212334</v>
      </c>
      <c r="N281" s="4">
        <f t="shared" si="42"/>
        <v>374.84301422904826</v>
      </c>
      <c r="O281" s="4">
        <f t="shared" si="43"/>
        <v>71892.449717218187</v>
      </c>
    </row>
    <row r="282" spans="1:15" x14ac:dyDescent="0.2">
      <c r="A282" s="2">
        <v>253</v>
      </c>
      <c r="B282" s="4" t="str">
        <f t="shared" si="33"/>
        <v/>
      </c>
      <c r="C282" s="4" t="str">
        <f t="shared" si="34"/>
        <v/>
      </c>
      <c r="D282" s="4" t="str">
        <f>IF($A282&gt;$D$20,"",SUM(C$30:C282))</f>
        <v/>
      </c>
      <c r="E282" s="4" t="str">
        <f t="shared" si="35"/>
        <v/>
      </c>
      <c r="F282" s="4" t="str">
        <f>IF($A282&gt;$D$20,"",SUM(E$30:E282))</f>
        <v/>
      </c>
      <c r="G282" s="4" t="str">
        <f t="shared" si="36"/>
        <v/>
      </c>
      <c r="H282" s="4">
        <f t="shared" si="37"/>
        <v>342.3787345030695</v>
      </c>
      <c r="I282" s="4"/>
      <c r="J282" s="4">
        <f t="shared" si="38"/>
        <v>400</v>
      </c>
      <c r="K282" s="4">
        <f t="shared" si="39"/>
        <v>1134.670415084061</v>
      </c>
      <c r="L282" s="4">
        <f t="shared" si="40"/>
        <v>213622.59846817958</v>
      </c>
      <c r="M282" s="4">
        <f t="shared" si="41"/>
        <v>1453.4918938212334</v>
      </c>
      <c r="N282" s="4">
        <f t="shared" si="42"/>
        <v>384.62460598711726</v>
      </c>
      <c r="O282" s="4">
        <f t="shared" si="43"/>
        <v>73730.566217026542</v>
      </c>
    </row>
    <row r="283" spans="1:15" x14ac:dyDescent="0.2">
      <c r="A283" s="2">
        <v>254</v>
      </c>
      <c r="B283" s="4" t="str">
        <f t="shared" si="33"/>
        <v/>
      </c>
      <c r="C283" s="4" t="str">
        <f t="shared" si="34"/>
        <v/>
      </c>
      <c r="D283" s="4" t="str">
        <f>IF($A283&gt;$D$20,"",SUM(C$30:C283))</f>
        <v/>
      </c>
      <c r="E283" s="4" t="str">
        <f t="shared" si="35"/>
        <v/>
      </c>
      <c r="F283" s="4" t="str">
        <f>IF($A283&gt;$D$20,"",SUM(E$30:E283))</f>
        <v/>
      </c>
      <c r="G283" s="4" t="str">
        <f t="shared" si="36"/>
        <v/>
      </c>
      <c r="H283" s="4">
        <f t="shared" si="37"/>
        <v>339.7861344430554</v>
      </c>
      <c r="I283" s="4"/>
      <c r="J283" s="4">
        <f t="shared" si="38"/>
        <v>400</v>
      </c>
      <c r="K283" s="4">
        <f t="shared" si="39"/>
        <v>1142.8809018047607</v>
      </c>
      <c r="L283" s="4">
        <f t="shared" si="40"/>
        <v>215165.47936998433</v>
      </c>
      <c r="M283" s="4">
        <f t="shared" si="41"/>
        <v>1453.4918938212334</v>
      </c>
      <c r="N283" s="4">
        <f t="shared" si="42"/>
        <v>394.458529261092</v>
      </c>
      <c r="O283" s="4">
        <f t="shared" si="43"/>
        <v>75578.516640108865</v>
      </c>
    </row>
    <row r="284" spans="1:15" x14ac:dyDescent="0.2">
      <c r="A284" s="2">
        <v>255</v>
      </c>
      <c r="B284" s="4" t="str">
        <f t="shared" si="33"/>
        <v/>
      </c>
      <c r="C284" s="4" t="str">
        <f t="shared" si="34"/>
        <v/>
      </c>
      <c r="D284" s="4" t="str">
        <f>IF($A284&gt;$D$20,"",SUM(C$30:C284))</f>
        <v/>
      </c>
      <c r="E284" s="4" t="str">
        <f t="shared" si="35"/>
        <v/>
      </c>
      <c r="F284" s="4" t="str">
        <f>IF($A284&gt;$D$20,"",SUM(E$30:E284))</f>
        <v/>
      </c>
      <c r="G284" s="4" t="str">
        <f t="shared" si="36"/>
        <v/>
      </c>
      <c r="H284" s="4">
        <f t="shared" si="37"/>
        <v>337.18408219532245</v>
      </c>
      <c r="I284" s="4"/>
      <c r="J284" s="4">
        <f t="shared" si="38"/>
        <v>400</v>
      </c>
      <c r="K284" s="4">
        <f t="shared" si="39"/>
        <v>1151.1353146294161</v>
      </c>
      <c r="L284" s="4">
        <f t="shared" si="40"/>
        <v>216716.61468461374</v>
      </c>
      <c r="M284" s="4">
        <f t="shared" si="41"/>
        <v>1453.4918938212334</v>
      </c>
      <c r="N284" s="4">
        <f t="shared" si="42"/>
        <v>404.34506402458243</v>
      </c>
      <c r="O284" s="4">
        <f t="shared" si="43"/>
        <v>77436.353597954687</v>
      </c>
    </row>
    <row r="285" spans="1:15" x14ac:dyDescent="0.2">
      <c r="A285" s="2">
        <v>256</v>
      </c>
      <c r="B285" s="4" t="str">
        <f t="shared" si="33"/>
        <v/>
      </c>
      <c r="C285" s="4" t="str">
        <f t="shared" si="34"/>
        <v/>
      </c>
      <c r="D285" s="4" t="str">
        <f>IF($A285&gt;$D$20,"",SUM(C$30:C285))</f>
        <v/>
      </c>
      <c r="E285" s="4" t="str">
        <f t="shared" si="35"/>
        <v/>
      </c>
      <c r="F285" s="4" t="str">
        <f>IF($A285&gt;$D$20,"",SUM(E$30:E285))</f>
        <v/>
      </c>
      <c r="G285" s="4" t="str">
        <f t="shared" si="36"/>
        <v/>
      </c>
      <c r="H285" s="4">
        <f t="shared" si="37"/>
        <v>334.57254329876957</v>
      </c>
      <c r="I285" s="4"/>
      <c r="J285" s="4">
        <f t="shared" si="38"/>
        <v>400</v>
      </c>
      <c r="K285" s="4">
        <f t="shared" si="39"/>
        <v>1159.4338885626835</v>
      </c>
      <c r="L285" s="4">
        <f t="shared" si="40"/>
        <v>218276.04857317643</v>
      </c>
      <c r="M285" s="4">
        <f t="shared" si="41"/>
        <v>1453.4918938212334</v>
      </c>
      <c r="N285" s="4">
        <f t="shared" si="42"/>
        <v>414.28449174905757</v>
      </c>
      <c r="O285" s="4">
        <f t="shared" si="43"/>
        <v>79304.129983524981</v>
      </c>
    </row>
    <row r="286" spans="1:15" x14ac:dyDescent="0.2">
      <c r="A286" s="2">
        <v>257</v>
      </c>
      <c r="B286" s="4" t="str">
        <f t="shared" ref="B286:B349" si="44">IF(A286&lt;$D$20,$D$19,IF(A286&gt;$D$20,"",(1+$D$13/12)*G285))</f>
        <v/>
      </c>
      <c r="C286" s="4" t="str">
        <f t="shared" ref="C286:C349" si="45">IF(A286&gt;$D$20,"",$D$13/12*G285)</f>
        <v/>
      </c>
      <c r="D286" s="4" t="str">
        <f>IF($A286&gt;$D$20,"",SUM(C$30:C286))</f>
        <v/>
      </c>
      <c r="E286" s="4" t="str">
        <f t="shared" ref="E286:E349" si="46">IF($A286&gt;$D$20,"",B286-C286)</f>
        <v/>
      </c>
      <c r="F286" s="4" t="str">
        <f>IF($A286&gt;$D$20,"",SUM(E$30:E286))</f>
        <v/>
      </c>
      <c r="G286" s="4" t="str">
        <f t="shared" ref="G286:G349" si="47">IF(A286&gt;$D$20,"",G285-E286)</f>
        <v/>
      </c>
      <c r="H286" s="4">
        <f t="shared" ref="H286:H349" si="48">IF(A286&gt;12*$D$14,"",-IPMT($D$13/12,A286,$D$14*12,$D$12)-IF(A286&gt;$D$20,0,C286))</f>
        <v>331.95148316665643</v>
      </c>
      <c r="I286" s="4"/>
      <c r="J286" s="4">
        <f t="shared" ref="J286:J349" si="49">IF(A286&gt;$D$14*12,$D$19,$D$15)</f>
        <v>400</v>
      </c>
      <c r="K286" s="4">
        <f t="shared" ref="K286:K349" si="50">$L$13/12*L285</f>
        <v>1167.7768598664939</v>
      </c>
      <c r="L286" s="4">
        <f t="shared" ref="L286:L349" si="51">K286+J286+L285</f>
        <v>219843.82543304292</v>
      </c>
      <c r="M286" s="4">
        <f t="shared" ref="M286:M349" si="52">IF(A286&lt;=$D$20,0,$D$19)</f>
        <v>1453.4918938212334</v>
      </c>
      <c r="N286" s="4">
        <f t="shared" ref="N286:N349" si="53">$L$13/12*O285</f>
        <v>424.27709541185862</v>
      </c>
      <c r="O286" s="4">
        <f t="shared" ref="O286:O349" si="54">N286+M286+O285</f>
        <v>81181.898972758077</v>
      </c>
    </row>
    <row r="287" spans="1:15" x14ac:dyDescent="0.2">
      <c r="A287" s="2">
        <v>258</v>
      </c>
      <c r="B287" s="4" t="str">
        <f t="shared" si="44"/>
        <v/>
      </c>
      <c r="C287" s="4" t="str">
        <f t="shared" si="45"/>
        <v/>
      </c>
      <c r="D287" s="4" t="str">
        <f>IF($A287&gt;$D$20,"",SUM(C$30:C287))</f>
        <v/>
      </c>
      <c r="E287" s="4" t="str">
        <f t="shared" si="46"/>
        <v/>
      </c>
      <c r="F287" s="4" t="str">
        <f>IF($A287&gt;$D$20,"",SUM(E$30:E287))</f>
        <v/>
      </c>
      <c r="G287" s="4" t="str">
        <f t="shared" si="47"/>
        <v/>
      </c>
      <c r="H287" s="4">
        <f t="shared" si="48"/>
        <v>329.32086708614497</v>
      </c>
      <c r="I287" s="4"/>
      <c r="J287" s="4">
        <f t="shared" si="49"/>
        <v>400</v>
      </c>
      <c r="K287" s="4">
        <f t="shared" si="50"/>
        <v>1176.1644660667796</v>
      </c>
      <c r="L287" s="4">
        <f t="shared" si="51"/>
        <v>221419.9898991097</v>
      </c>
      <c r="M287" s="4">
        <f t="shared" si="52"/>
        <v>1453.4918938212334</v>
      </c>
      <c r="N287" s="4">
        <f t="shared" si="53"/>
        <v>434.32315950425567</v>
      </c>
      <c r="O287" s="4">
        <f t="shared" si="54"/>
        <v>83069.714026083573</v>
      </c>
    </row>
    <row r="288" spans="1:15" x14ac:dyDescent="0.2">
      <c r="A288" s="2">
        <v>259</v>
      </c>
      <c r="B288" s="4" t="str">
        <f t="shared" si="44"/>
        <v/>
      </c>
      <c r="C288" s="4" t="str">
        <f t="shared" si="45"/>
        <v/>
      </c>
      <c r="D288" s="4" t="str">
        <f>IF($A288&gt;$D$20,"",SUM(C$30:C288))</f>
        <v/>
      </c>
      <c r="E288" s="4" t="str">
        <f t="shared" si="46"/>
        <v/>
      </c>
      <c r="F288" s="4" t="str">
        <f>IF($A288&gt;$D$20,"",SUM(E$30:E288))</f>
        <v/>
      </c>
      <c r="G288" s="4" t="str">
        <f t="shared" si="47"/>
        <v/>
      </c>
      <c r="H288" s="4">
        <f t="shared" si="48"/>
        <v>326.68066021783994</v>
      </c>
      <c r="I288" s="4"/>
      <c r="J288" s="4">
        <f t="shared" si="49"/>
        <v>400</v>
      </c>
      <c r="K288" s="4">
        <f t="shared" si="50"/>
        <v>1184.5969459602368</v>
      </c>
      <c r="L288" s="4">
        <f t="shared" si="51"/>
        <v>223004.58684506995</v>
      </c>
      <c r="M288" s="4">
        <f t="shared" si="52"/>
        <v>1453.4918938212334</v>
      </c>
      <c r="N288" s="4">
        <f t="shared" si="53"/>
        <v>444.42297003954707</v>
      </c>
      <c r="O288" s="4">
        <f t="shared" si="54"/>
        <v>84967.628889944346</v>
      </c>
    </row>
    <row r="289" spans="1:15" x14ac:dyDescent="0.2">
      <c r="A289" s="2">
        <v>260</v>
      </c>
      <c r="B289" s="4" t="str">
        <f t="shared" si="44"/>
        <v/>
      </c>
      <c r="C289" s="4" t="str">
        <f t="shared" si="45"/>
        <v/>
      </c>
      <c r="D289" s="4" t="str">
        <f>IF($A289&gt;$D$20,"",SUM(C$30:C289))</f>
        <v/>
      </c>
      <c r="E289" s="4" t="str">
        <f t="shared" si="46"/>
        <v/>
      </c>
      <c r="F289" s="4" t="str">
        <f>IF($A289&gt;$D$20,"",SUM(E$30:E289))</f>
        <v/>
      </c>
      <c r="G289" s="4" t="str">
        <f t="shared" si="47"/>
        <v/>
      </c>
      <c r="H289" s="4">
        <f t="shared" si="48"/>
        <v>324.03082759532754</v>
      </c>
      <c r="I289" s="4"/>
      <c r="J289" s="4">
        <f t="shared" si="49"/>
        <v>400</v>
      </c>
      <c r="K289" s="4">
        <f t="shared" si="50"/>
        <v>1193.0745396211241</v>
      </c>
      <c r="L289" s="4">
        <f t="shared" si="51"/>
        <v>224597.66138469108</v>
      </c>
      <c r="M289" s="4">
        <f t="shared" si="52"/>
        <v>1453.4918938212334</v>
      </c>
      <c r="N289" s="4">
        <f t="shared" si="53"/>
        <v>454.57681456120224</v>
      </c>
      <c r="O289" s="4">
        <f t="shared" si="54"/>
        <v>86875.697598326777</v>
      </c>
    </row>
    <row r="290" spans="1:15" x14ac:dyDescent="0.2">
      <c r="A290" s="2">
        <v>261</v>
      </c>
      <c r="B290" s="4" t="str">
        <f t="shared" si="44"/>
        <v/>
      </c>
      <c r="C290" s="4" t="str">
        <f t="shared" si="45"/>
        <v/>
      </c>
      <c r="D290" s="4" t="str">
        <f>IF($A290&gt;$D$20,"",SUM(C$30:C290))</f>
        <v/>
      </c>
      <c r="E290" s="4" t="str">
        <f t="shared" si="46"/>
        <v/>
      </c>
      <c r="F290" s="4" t="str">
        <f>IF($A290&gt;$D$20,"",SUM(E$30:E290))</f>
        <v/>
      </c>
      <c r="G290" s="4" t="str">
        <f t="shared" si="47"/>
        <v/>
      </c>
      <c r="H290" s="4">
        <f t="shared" si="48"/>
        <v>321.37133412471229</v>
      </c>
      <c r="I290" s="4"/>
      <c r="J290" s="4">
        <f t="shared" si="49"/>
        <v>400</v>
      </c>
      <c r="K290" s="4">
        <f t="shared" si="50"/>
        <v>1201.5974884080972</v>
      </c>
      <c r="L290" s="4">
        <f t="shared" si="51"/>
        <v>226199.25887309917</v>
      </c>
      <c r="M290" s="4">
        <f t="shared" si="52"/>
        <v>1453.4918938212334</v>
      </c>
      <c r="N290" s="4">
        <f t="shared" si="53"/>
        <v>464.78498215104821</v>
      </c>
      <c r="O290" s="4">
        <f t="shared" si="54"/>
        <v>88793.974474299059</v>
      </c>
    </row>
    <row r="291" spans="1:15" x14ac:dyDescent="0.2">
      <c r="A291" s="2">
        <v>262</v>
      </c>
      <c r="B291" s="4" t="str">
        <f t="shared" si="44"/>
        <v/>
      </c>
      <c r="C291" s="4" t="str">
        <f t="shared" si="45"/>
        <v/>
      </c>
      <c r="D291" s="4" t="str">
        <f>IF($A291&gt;$D$20,"",SUM(C$30:C291))</f>
        <v/>
      </c>
      <c r="E291" s="4" t="str">
        <f t="shared" si="46"/>
        <v/>
      </c>
      <c r="F291" s="4" t="str">
        <f>IF($A291&gt;$D$20,"",SUM(E$30:E291))</f>
        <v/>
      </c>
      <c r="G291" s="4" t="str">
        <f t="shared" si="47"/>
        <v/>
      </c>
      <c r="H291" s="4">
        <f t="shared" si="48"/>
        <v>318.70214458415211</v>
      </c>
      <c r="I291" s="4"/>
      <c r="J291" s="4">
        <f t="shared" si="49"/>
        <v>400</v>
      </c>
      <c r="K291" s="4">
        <f t="shared" si="50"/>
        <v>1210.1660349710805</v>
      </c>
      <c r="L291" s="4">
        <f t="shared" si="51"/>
        <v>227809.42490807024</v>
      </c>
      <c r="M291" s="4">
        <f t="shared" si="52"/>
        <v>1453.4918938212334</v>
      </c>
      <c r="N291" s="4">
        <f t="shared" si="53"/>
        <v>475.04776343749995</v>
      </c>
      <c r="O291" s="4">
        <f t="shared" si="54"/>
        <v>90722.514131557793</v>
      </c>
    </row>
    <row r="292" spans="1:15" x14ac:dyDescent="0.2">
      <c r="A292" s="2">
        <v>263</v>
      </c>
      <c r="B292" s="4" t="str">
        <f t="shared" si="44"/>
        <v/>
      </c>
      <c r="C292" s="4" t="str">
        <f t="shared" si="45"/>
        <v/>
      </c>
      <c r="D292" s="4" t="str">
        <f>IF($A292&gt;$D$20,"",SUM(C$30:C292))</f>
        <v/>
      </c>
      <c r="E292" s="4" t="str">
        <f t="shared" si="46"/>
        <v/>
      </c>
      <c r="F292" s="4" t="str">
        <f>IF($A292&gt;$D$20,"",SUM(E$30:E292))</f>
        <v/>
      </c>
      <c r="G292" s="4" t="str">
        <f t="shared" si="47"/>
        <v/>
      </c>
      <c r="H292" s="4">
        <f t="shared" si="48"/>
        <v>316.02322362339186</v>
      </c>
      <c r="I292" s="4"/>
      <c r="J292" s="4">
        <f t="shared" si="49"/>
        <v>400</v>
      </c>
      <c r="K292" s="4">
        <f t="shared" si="50"/>
        <v>1218.7804232581757</v>
      </c>
      <c r="L292" s="4">
        <f t="shared" si="51"/>
        <v>229428.20533132841</v>
      </c>
      <c r="M292" s="4">
        <f t="shared" si="52"/>
        <v>1453.4918938212334</v>
      </c>
      <c r="N292" s="4">
        <f t="shared" si="53"/>
        <v>485.36545060383418</v>
      </c>
      <c r="O292" s="4">
        <f t="shared" si="54"/>
        <v>92661.371475982858</v>
      </c>
    </row>
    <row r="293" spans="1:15" x14ac:dyDescent="0.2">
      <c r="A293" s="2">
        <v>264</v>
      </c>
      <c r="B293" s="4" t="str">
        <f t="shared" si="44"/>
        <v/>
      </c>
      <c r="C293" s="4" t="str">
        <f t="shared" si="45"/>
        <v/>
      </c>
      <c r="D293" s="4" t="str">
        <f>IF($A293&gt;$D$20,"",SUM(C$30:C293))</f>
        <v/>
      </c>
      <c r="E293" s="4" t="str">
        <f t="shared" si="46"/>
        <v/>
      </c>
      <c r="F293" s="4" t="str">
        <f>IF($A293&gt;$D$20,"",SUM(E$30:E293))</f>
        <v/>
      </c>
      <c r="G293" s="4" t="str">
        <f t="shared" si="47"/>
        <v/>
      </c>
      <c r="H293" s="4">
        <f t="shared" si="48"/>
        <v>313.33453576329555</v>
      </c>
      <c r="I293" s="4"/>
      <c r="J293" s="4">
        <f t="shared" si="49"/>
        <v>400</v>
      </c>
      <c r="K293" s="4">
        <f t="shared" si="50"/>
        <v>1227.4408985226069</v>
      </c>
      <c r="L293" s="4">
        <f t="shared" si="51"/>
        <v>231055.64622985103</v>
      </c>
      <c r="M293" s="4">
        <f t="shared" si="52"/>
        <v>1453.4918938212334</v>
      </c>
      <c r="N293" s="4">
        <f t="shared" si="53"/>
        <v>495.73833739650826</v>
      </c>
      <c r="O293" s="4">
        <f t="shared" si="54"/>
        <v>94610.601707200607</v>
      </c>
    </row>
    <row r="294" spans="1:15" x14ac:dyDescent="0.2">
      <c r="A294" s="2">
        <v>265</v>
      </c>
      <c r="B294" s="4" t="str">
        <f t="shared" si="44"/>
        <v/>
      </c>
      <c r="C294" s="4" t="str">
        <f t="shared" si="45"/>
        <v/>
      </c>
      <c r="D294" s="4" t="str">
        <f>IF($A294&gt;$D$20,"",SUM(C$30:C294))</f>
        <v/>
      </c>
      <c r="E294" s="4" t="str">
        <f t="shared" si="46"/>
        <v/>
      </c>
      <c r="F294" s="4" t="str">
        <f>IF($A294&gt;$D$20,"",SUM(E$30:E294))</f>
        <v/>
      </c>
      <c r="G294" s="4" t="str">
        <f t="shared" si="47"/>
        <v/>
      </c>
      <c r="H294" s="4">
        <f t="shared" si="48"/>
        <v>310.63604539537602</v>
      </c>
      <c r="I294" s="4"/>
      <c r="J294" s="4">
        <f t="shared" si="49"/>
        <v>400</v>
      </c>
      <c r="K294" s="4">
        <f t="shared" si="50"/>
        <v>1236.1477073297031</v>
      </c>
      <c r="L294" s="4">
        <f t="shared" si="51"/>
        <v>232691.79393718074</v>
      </c>
      <c r="M294" s="4">
        <f t="shared" si="52"/>
        <v>1453.4918938212334</v>
      </c>
      <c r="N294" s="4">
        <f t="shared" si="53"/>
        <v>506.1667191335232</v>
      </c>
      <c r="O294" s="4">
        <f t="shared" si="54"/>
        <v>96570.260320155357</v>
      </c>
    </row>
    <row r="295" spans="1:15" x14ac:dyDescent="0.2">
      <c r="A295" s="2">
        <v>266</v>
      </c>
      <c r="B295" s="4" t="str">
        <f t="shared" si="44"/>
        <v/>
      </c>
      <c r="C295" s="4" t="str">
        <f t="shared" si="45"/>
        <v/>
      </c>
      <c r="D295" s="4" t="str">
        <f>IF($A295&gt;$D$20,"",SUM(C$30:C295))</f>
        <v/>
      </c>
      <c r="E295" s="4" t="str">
        <f t="shared" si="46"/>
        <v/>
      </c>
      <c r="F295" s="4" t="str">
        <f>IF($A295&gt;$D$20,"",SUM(E$30:E295))</f>
        <v/>
      </c>
      <c r="G295" s="4" t="str">
        <f t="shared" si="47"/>
        <v/>
      </c>
      <c r="H295" s="4">
        <f t="shared" si="48"/>
        <v>307.92771678132334</v>
      </c>
      <c r="I295" s="4"/>
      <c r="J295" s="4">
        <f t="shared" si="49"/>
        <v>400</v>
      </c>
      <c r="K295" s="4">
        <f t="shared" si="50"/>
        <v>1244.9010975639169</v>
      </c>
      <c r="L295" s="4">
        <f t="shared" si="51"/>
        <v>234336.69503474465</v>
      </c>
      <c r="M295" s="4">
        <f t="shared" si="52"/>
        <v>1453.4918938212334</v>
      </c>
      <c r="N295" s="4">
        <f t="shared" si="53"/>
        <v>516.65089271283114</v>
      </c>
      <c r="O295" s="4">
        <f t="shared" si="54"/>
        <v>98540.403106689424</v>
      </c>
    </row>
    <row r="296" spans="1:15" x14ac:dyDescent="0.2">
      <c r="A296" s="2">
        <v>267</v>
      </c>
      <c r="B296" s="4" t="str">
        <f t="shared" si="44"/>
        <v/>
      </c>
      <c r="C296" s="4" t="str">
        <f t="shared" si="45"/>
        <v/>
      </c>
      <c r="D296" s="4" t="str">
        <f>IF($A296&gt;$D$20,"",SUM(C$30:C296))</f>
        <v/>
      </c>
      <c r="E296" s="4" t="str">
        <f t="shared" si="46"/>
        <v/>
      </c>
      <c r="F296" s="4" t="str">
        <f>IF($A296&gt;$D$20,"",SUM(E$30:E296))</f>
        <v/>
      </c>
      <c r="G296" s="4" t="str">
        <f t="shared" si="47"/>
        <v/>
      </c>
      <c r="H296" s="4">
        <f t="shared" si="48"/>
        <v>305.20951405253209</v>
      </c>
      <c r="I296" s="4"/>
      <c r="J296" s="4">
        <f t="shared" si="49"/>
        <v>400</v>
      </c>
      <c r="K296" s="4">
        <f t="shared" si="50"/>
        <v>1253.7013184358839</v>
      </c>
      <c r="L296" s="4">
        <f t="shared" si="51"/>
        <v>235990.39635318055</v>
      </c>
      <c r="M296" s="4">
        <f t="shared" si="52"/>
        <v>1453.4918938212334</v>
      </c>
      <c r="N296" s="4">
        <f t="shared" si="53"/>
        <v>527.19115662078843</v>
      </c>
      <c r="O296" s="4">
        <f t="shared" si="54"/>
        <v>100521.08615713145</v>
      </c>
    </row>
    <row r="297" spans="1:15" x14ac:dyDescent="0.2">
      <c r="A297" s="2">
        <v>268</v>
      </c>
      <c r="B297" s="4" t="str">
        <f t="shared" si="44"/>
        <v/>
      </c>
      <c r="C297" s="4" t="str">
        <f t="shared" si="45"/>
        <v/>
      </c>
      <c r="D297" s="4" t="str">
        <f>IF($A297&gt;$D$20,"",SUM(C$30:C297))</f>
        <v/>
      </c>
      <c r="E297" s="4" t="str">
        <f t="shared" si="46"/>
        <v/>
      </c>
      <c r="F297" s="4" t="str">
        <f>IF($A297&gt;$D$20,"",SUM(E$30:E297))</f>
        <v/>
      </c>
      <c r="G297" s="4" t="str">
        <f t="shared" si="47"/>
        <v/>
      </c>
      <c r="H297" s="4">
        <f t="shared" si="48"/>
        <v>302.48140120962535</v>
      </c>
      <c r="I297" s="4"/>
      <c r="J297" s="4">
        <f t="shared" si="49"/>
        <v>400</v>
      </c>
      <c r="K297" s="4">
        <f t="shared" si="50"/>
        <v>1262.5486204895158</v>
      </c>
      <c r="L297" s="4">
        <f t="shared" si="51"/>
        <v>237652.94497367006</v>
      </c>
      <c r="M297" s="4">
        <f t="shared" si="52"/>
        <v>1453.4918938212334</v>
      </c>
      <c r="N297" s="4">
        <f t="shared" si="53"/>
        <v>537.78781094065323</v>
      </c>
      <c r="O297" s="4">
        <f t="shared" si="54"/>
        <v>102512.36586189333</v>
      </c>
    </row>
    <row r="298" spans="1:15" x14ac:dyDescent="0.2">
      <c r="A298" s="2">
        <v>269</v>
      </c>
      <c r="B298" s="4" t="str">
        <f t="shared" si="44"/>
        <v/>
      </c>
      <c r="C298" s="4" t="str">
        <f t="shared" si="45"/>
        <v/>
      </c>
      <c r="D298" s="4" t="str">
        <f>IF($A298&gt;$D$20,"",SUM(C$30:C298))</f>
        <v/>
      </c>
      <c r="E298" s="4" t="str">
        <f t="shared" si="46"/>
        <v/>
      </c>
      <c r="F298" s="4" t="str">
        <f>IF($A298&gt;$D$20,"",SUM(E$30:E298))</f>
        <v/>
      </c>
      <c r="G298" s="4" t="str">
        <f t="shared" si="47"/>
        <v/>
      </c>
      <c r="H298" s="4">
        <f t="shared" si="48"/>
        <v>299.74334212197886</v>
      </c>
      <c r="I298" s="4"/>
      <c r="J298" s="4">
        <f t="shared" si="49"/>
        <v>400</v>
      </c>
      <c r="K298" s="4">
        <f t="shared" si="50"/>
        <v>1271.4432556091347</v>
      </c>
      <c r="L298" s="4">
        <f t="shared" si="51"/>
        <v>239324.3882292792</v>
      </c>
      <c r="M298" s="4">
        <f t="shared" si="52"/>
        <v>1453.4918938212334</v>
      </c>
      <c r="N298" s="4">
        <f t="shared" si="53"/>
        <v>548.44115736112929</v>
      </c>
      <c r="O298" s="4">
        <f t="shared" si="54"/>
        <v>104514.29891307569</v>
      </c>
    </row>
    <row r="299" spans="1:15" x14ac:dyDescent="0.2">
      <c r="A299" s="2">
        <v>270</v>
      </c>
      <c r="B299" s="4" t="str">
        <f t="shared" si="44"/>
        <v/>
      </c>
      <c r="C299" s="4" t="str">
        <f t="shared" si="45"/>
        <v/>
      </c>
      <c r="D299" s="4" t="str">
        <f>IF($A299&gt;$D$20,"",SUM(C$30:C299))</f>
        <v/>
      </c>
      <c r="E299" s="4" t="str">
        <f t="shared" si="46"/>
        <v/>
      </c>
      <c r="F299" s="4" t="str">
        <f>IF($A299&gt;$D$20,"",SUM(E$30:E299))</f>
        <v/>
      </c>
      <c r="G299" s="4" t="str">
        <f t="shared" si="47"/>
        <v/>
      </c>
      <c r="H299" s="4">
        <f t="shared" si="48"/>
        <v>296.99530052724197</v>
      </c>
      <c r="I299" s="4"/>
      <c r="J299" s="4">
        <f t="shared" si="49"/>
        <v>400</v>
      </c>
      <c r="K299" s="4">
        <f t="shared" si="50"/>
        <v>1280.3854770266437</v>
      </c>
      <c r="L299" s="4">
        <f t="shared" si="51"/>
        <v>241004.77370630583</v>
      </c>
      <c r="M299" s="4">
        <f t="shared" si="52"/>
        <v>1453.4918938212334</v>
      </c>
      <c r="N299" s="4">
        <f t="shared" si="53"/>
        <v>559.1514991849549</v>
      </c>
      <c r="O299" s="4">
        <f t="shared" si="54"/>
        <v>106526.94230608188</v>
      </c>
    </row>
    <row r="300" spans="1:15" x14ac:dyDescent="0.2">
      <c r="A300" s="2">
        <v>271</v>
      </c>
      <c r="B300" s="4" t="str">
        <f t="shared" si="44"/>
        <v/>
      </c>
      <c r="C300" s="4" t="str">
        <f t="shared" si="45"/>
        <v/>
      </c>
      <c r="D300" s="4" t="str">
        <f>IF($A300&gt;$D$20,"",SUM(C$30:C300))</f>
        <v/>
      </c>
      <c r="E300" s="4" t="str">
        <f t="shared" si="46"/>
        <v/>
      </c>
      <c r="F300" s="4" t="str">
        <f>IF($A300&gt;$D$20,"",SUM(E$30:E300))</f>
        <v/>
      </c>
      <c r="G300" s="4" t="str">
        <f t="shared" si="47"/>
        <v/>
      </c>
      <c r="H300" s="4">
        <f t="shared" si="48"/>
        <v>294.23724003085761</v>
      </c>
      <c r="I300" s="4"/>
      <c r="J300" s="4">
        <f t="shared" si="49"/>
        <v>400</v>
      </c>
      <c r="K300" s="4">
        <f t="shared" si="50"/>
        <v>1289.3755393287361</v>
      </c>
      <c r="L300" s="4">
        <f t="shared" si="51"/>
        <v>242694.14924563456</v>
      </c>
      <c r="M300" s="4">
        <f t="shared" si="52"/>
        <v>1453.4918938212334</v>
      </c>
      <c r="N300" s="4">
        <f t="shared" si="53"/>
        <v>569.91914133753801</v>
      </c>
      <c r="O300" s="4">
        <f t="shared" si="54"/>
        <v>108550.35334124065</v>
      </c>
    </row>
    <row r="301" spans="1:15" x14ac:dyDescent="0.2">
      <c r="A301" s="2">
        <v>272</v>
      </c>
      <c r="B301" s="4" t="str">
        <f t="shared" si="44"/>
        <v/>
      </c>
      <c r="C301" s="4" t="str">
        <f t="shared" si="45"/>
        <v/>
      </c>
      <c r="D301" s="4" t="str">
        <f>IF($A301&gt;$D$20,"",SUM(C$30:C301))</f>
        <v/>
      </c>
      <c r="E301" s="4" t="str">
        <f t="shared" si="46"/>
        <v/>
      </c>
      <c r="F301" s="4" t="str">
        <f>IF($A301&gt;$D$20,"",SUM(E$30:E301))</f>
        <v/>
      </c>
      <c r="G301" s="4" t="str">
        <f t="shared" si="47"/>
        <v/>
      </c>
      <c r="H301" s="4">
        <f t="shared" si="48"/>
        <v>291.46912410558025</v>
      </c>
      <c r="I301" s="4"/>
      <c r="J301" s="4">
        <f t="shared" si="49"/>
        <v>400</v>
      </c>
      <c r="K301" s="4">
        <f t="shared" si="50"/>
        <v>1298.4136984641448</v>
      </c>
      <c r="L301" s="4">
        <f t="shared" si="51"/>
        <v>244392.5629440987</v>
      </c>
      <c r="M301" s="4">
        <f t="shared" si="52"/>
        <v>1453.4918938212334</v>
      </c>
      <c r="N301" s="4">
        <f t="shared" si="53"/>
        <v>580.74439037563752</v>
      </c>
      <c r="O301" s="4">
        <f t="shared" si="54"/>
        <v>110584.58962543753</v>
      </c>
    </row>
    <row r="302" spans="1:15" x14ac:dyDescent="0.2">
      <c r="A302" s="2">
        <v>273</v>
      </c>
      <c r="B302" s="4" t="str">
        <f t="shared" si="44"/>
        <v/>
      </c>
      <c r="C302" s="4" t="str">
        <f t="shared" si="45"/>
        <v/>
      </c>
      <c r="D302" s="4" t="str">
        <f>IF($A302&gt;$D$20,"",SUM(C$30:C302))</f>
        <v/>
      </c>
      <c r="E302" s="4" t="str">
        <f t="shared" si="46"/>
        <v/>
      </c>
      <c r="F302" s="4" t="str">
        <f>IF($A302&gt;$D$20,"",SUM(E$30:E302))</f>
        <v/>
      </c>
      <c r="G302" s="4" t="str">
        <f t="shared" si="47"/>
        <v/>
      </c>
      <c r="H302" s="4">
        <f t="shared" si="48"/>
        <v>288.69091609099195</v>
      </c>
      <c r="I302" s="4"/>
      <c r="J302" s="4">
        <f t="shared" si="49"/>
        <v>400</v>
      </c>
      <c r="K302" s="4">
        <f t="shared" si="50"/>
        <v>1307.500211750928</v>
      </c>
      <c r="L302" s="4">
        <f t="shared" si="51"/>
        <v>246100.06315584961</v>
      </c>
      <c r="M302" s="4">
        <f t="shared" si="52"/>
        <v>1453.4918938212334</v>
      </c>
      <c r="N302" s="4">
        <f t="shared" si="53"/>
        <v>591.62755449609074</v>
      </c>
      <c r="O302" s="4">
        <f t="shared" si="54"/>
        <v>112629.70907375484</v>
      </c>
    </row>
    <row r="303" spans="1:15" x14ac:dyDescent="0.2">
      <c r="A303" s="2">
        <v>274</v>
      </c>
      <c r="B303" s="4" t="str">
        <f t="shared" si="44"/>
        <v/>
      </c>
      <c r="C303" s="4" t="str">
        <f t="shared" si="45"/>
        <v/>
      </c>
      <c r="D303" s="4" t="str">
        <f>IF($A303&gt;$D$20,"",SUM(C$30:C303))</f>
        <v/>
      </c>
      <c r="E303" s="4" t="str">
        <f t="shared" si="46"/>
        <v/>
      </c>
      <c r="F303" s="4" t="str">
        <f>IF($A303&gt;$D$20,"",SUM(E$30:E303))</f>
        <v/>
      </c>
      <c r="G303" s="4" t="str">
        <f t="shared" si="47"/>
        <v/>
      </c>
      <c r="H303" s="4">
        <f t="shared" si="48"/>
        <v>285.90257919301712</v>
      </c>
      <c r="I303" s="4"/>
      <c r="J303" s="4">
        <f t="shared" si="49"/>
        <v>400</v>
      </c>
      <c r="K303" s="4">
        <f t="shared" si="50"/>
        <v>1316.6353378837953</v>
      </c>
      <c r="L303" s="4">
        <f t="shared" si="51"/>
        <v>247816.69849373339</v>
      </c>
      <c r="M303" s="4">
        <f t="shared" si="52"/>
        <v>1453.4918938212334</v>
      </c>
      <c r="N303" s="4">
        <f t="shared" si="53"/>
        <v>602.56894354458836</v>
      </c>
      <c r="O303" s="4">
        <f t="shared" si="54"/>
        <v>114685.76991112066</v>
      </c>
    </row>
    <row r="304" spans="1:15" x14ac:dyDescent="0.2">
      <c r="A304" s="2">
        <v>275</v>
      </c>
      <c r="B304" s="4" t="str">
        <f t="shared" si="44"/>
        <v/>
      </c>
      <c r="C304" s="4" t="str">
        <f t="shared" si="45"/>
        <v/>
      </c>
      <c r="D304" s="4" t="str">
        <f>IF($A304&gt;$D$20,"",SUM(C$30:C304))</f>
        <v/>
      </c>
      <c r="E304" s="4" t="str">
        <f t="shared" si="46"/>
        <v/>
      </c>
      <c r="F304" s="4" t="str">
        <f>IF($A304&gt;$D$20,"",SUM(E$30:E304))</f>
        <v/>
      </c>
      <c r="G304" s="4" t="str">
        <f t="shared" si="47"/>
        <v/>
      </c>
      <c r="H304" s="4">
        <f t="shared" si="48"/>
        <v>283.10407648343499</v>
      </c>
      <c r="I304" s="4"/>
      <c r="J304" s="4">
        <f t="shared" si="49"/>
        <v>400</v>
      </c>
      <c r="K304" s="4">
        <f t="shared" si="50"/>
        <v>1325.8193369414735</v>
      </c>
      <c r="L304" s="4">
        <f t="shared" si="51"/>
        <v>249542.51783067486</v>
      </c>
      <c r="M304" s="4">
        <f t="shared" si="52"/>
        <v>1453.4918938212334</v>
      </c>
      <c r="N304" s="4">
        <f t="shared" si="53"/>
        <v>613.56886902449548</v>
      </c>
      <c r="O304" s="4">
        <f t="shared" si="54"/>
        <v>116752.83067396638</v>
      </c>
    </row>
    <row r="305" spans="1:15" x14ac:dyDescent="0.2">
      <c r="A305" s="2">
        <v>276</v>
      </c>
      <c r="B305" s="4" t="str">
        <f t="shared" si="44"/>
        <v/>
      </c>
      <c r="C305" s="4" t="str">
        <f t="shared" si="45"/>
        <v/>
      </c>
      <c r="D305" s="4" t="str">
        <f>IF($A305&gt;$D$20,"",SUM(C$30:C305))</f>
        <v/>
      </c>
      <c r="E305" s="4" t="str">
        <f t="shared" si="46"/>
        <v/>
      </c>
      <c r="F305" s="4" t="str">
        <f>IF($A305&gt;$D$20,"",SUM(E$30:E305))</f>
        <v/>
      </c>
      <c r="G305" s="4" t="str">
        <f t="shared" si="47"/>
        <v/>
      </c>
      <c r="H305" s="4">
        <f t="shared" si="48"/>
        <v>280.295370899391</v>
      </c>
      <c r="I305" s="4"/>
      <c r="J305" s="4">
        <f t="shared" si="49"/>
        <v>400</v>
      </c>
      <c r="K305" s="4">
        <f t="shared" si="50"/>
        <v>1335.0524703941105</v>
      </c>
      <c r="L305" s="4">
        <f t="shared" si="51"/>
        <v>251277.57030106898</v>
      </c>
      <c r="M305" s="4">
        <f t="shared" si="52"/>
        <v>1453.4918938212334</v>
      </c>
      <c r="N305" s="4">
        <f t="shared" si="53"/>
        <v>624.62764410572015</v>
      </c>
      <c r="O305" s="4">
        <f t="shared" si="54"/>
        <v>118830.95021189333</v>
      </c>
    </row>
    <row r="306" spans="1:15" x14ac:dyDescent="0.2">
      <c r="A306" s="2">
        <v>277</v>
      </c>
      <c r="B306" s="4" t="str">
        <f t="shared" si="44"/>
        <v/>
      </c>
      <c r="C306" s="4" t="str">
        <f t="shared" si="45"/>
        <v/>
      </c>
      <c r="D306" s="4" t="str">
        <f>IF($A306&gt;$D$20,"",SUM(C$30:C306))</f>
        <v/>
      </c>
      <c r="E306" s="4" t="str">
        <f t="shared" si="46"/>
        <v/>
      </c>
      <c r="F306" s="4" t="str">
        <f>IF($A306&gt;$D$20,"",SUM(E$30:E306))</f>
        <v/>
      </c>
      <c r="G306" s="4" t="str">
        <f t="shared" si="47"/>
        <v/>
      </c>
      <c r="H306" s="4">
        <f t="shared" si="48"/>
        <v>277.47642524290507</v>
      </c>
      <c r="I306" s="4"/>
      <c r="J306" s="4">
        <f t="shared" si="49"/>
        <v>400</v>
      </c>
      <c r="K306" s="4">
        <f t="shared" si="50"/>
        <v>1344.3350011107188</v>
      </c>
      <c r="L306" s="4">
        <f t="shared" si="51"/>
        <v>253021.90530217969</v>
      </c>
      <c r="M306" s="4">
        <f t="shared" si="52"/>
        <v>1453.4918938212334</v>
      </c>
      <c r="N306" s="4">
        <f t="shared" si="53"/>
        <v>635.74558363362928</v>
      </c>
      <c r="O306" s="4">
        <f t="shared" si="54"/>
        <v>120920.1876893482</v>
      </c>
    </row>
    <row r="307" spans="1:15" x14ac:dyDescent="0.2">
      <c r="A307" s="2">
        <v>278</v>
      </c>
      <c r="B307" s="4" t="str">
        <f t="shared" si="44"/>
        <v/>
      </c>
      <c r="C307" s="4" t="str">
        <f t="shared" si="45"/>
        <v/>
      </c>
      <c r="D307" s="4" t="str">
        <f>IF($A307&gt;$D$20,"",SUM(C$30:C307))</f>
        <v/>
      </c>
      <c r="E307" s="4" t="str">
        <f t="shared" si="46"/>
        <v/>
      </c>
      <c r="F307" s="4" t="str">
        <f>IF($A307&gt;$D$20,"",SUM(E$30:E307))</f>
        <v/>
      </c>
      <c r="G307" s="4" t="str">
        <f t="shared" si="47"/>
        <v/>
      </c>
      <c r="H307" s="4">
        <f t="shared" si="48"/>
        <v>274.64720218037996</v>
      </c>
      <c r="I307" s="4"/>
      <c r="J307" s="4">
        <f t="shared" si="49"/>
        <v>400</v>
      </c>
      <c r="K307" s="4">
        <f t="shared" si="50"/>
        <v>1353.6671933666612</v>
      </c>
      <c r="L307" s="4">
        <f t="shared" si="51"/>
        <v>254775.57249554634</v>
      </c>
      <c r="M307" s="4">
        <f t="shared" si="52"/>
        <v>1453.4918938212334</v>
      </c>
      <c r="N307" s="4">
        <f t="shared" si="53"/>
        <v>646.92300413801286</v>
      </c>
      <c r="O307" s="4">
        <f t="shared" si="54"/>
        <v>123020.60258730744</v>
      </c>
    </row>
    <row r="308" spans="1:15" x14ac:dyDescent="0.2">
      <c r="A308" s="2">
        <v>279</v>
      </c>
      <c r="B308" s="4" t="str">
        <f t="shared" si="44"/>
        <v/>
      </c>
      <c r="C308" s="4" t="str">
        <f t="shared" si="45"/>
        <v/>
      </c>
      <c r="D308" s="4" t="str">
        <f>IF($A308&gt;$D$20,"",SUM(C$30:C308))</f>
        <v/>
      </c>
      <c r="E308" s="4" t="str">
        <f t="shared" si="46"/>
        <v/>
      </c>
      <c r="F308" s="4" t="str">
        <f>IF($A308&gt;$D$20,"",SUM(E$30:E308))</f>
        <v/>
      </c>
      <c r="G308" s="4" t="str">
        <f t="shared" si="47"/>
        <v/>
      </c>
      <c r="H308" s="4">
        <f t="shared" si="48"/>
        <v>271.80766424210606</v>
      </c>
      <c r="I308" s="4"/>
      <c r="J308" s="4">
        <f t="shared" si="49"/>
        <v>400</v>
      </c>
      <c r="K308" s="4">
        <f t="shared" si="50"/>
        <v>1363.0493128511728</v>
      </c>
      <c r="L308" s="4">
        <f t="shared" si="51"/>
        <v>256538.6218083975</v>
      </c>
      <c r="M308" s="4">
        <f t="shared" si="52"/>
        <v>1453.4918938212334</v>
      </c>
      <c r="N308" s="4">
        <f t="shared" si="53"/>
        <v>658.16022384209475</v>
      </c>
      <c r="O308" s="4">
        <f t="shared" si="54"/>
        <v>125132.25470497076</v>
      </c>
    </row>
    <row r="309" spans="1:15" x14ac:dyDescent="0.2">
      <c r="A309" s="2">
        <v>280</v>
      </c>
      <c r="B309" s="4" t="str">
        <f t="shared" si="44"/>
        <v/>
      </c>
      <c r="C309" s="4" t="str">
        <f t="shared" si="45"/>
        <v/>
      </c>
      <c r="D309" s="4" t="str">
        <f>IF($A309&gt;$D$20,"",SUM(C$30:C309))</f>
        <v/>
      </c>
      <c r="E309" s="4" t="str">
        <f t="shared" si="46"/>
        <v/>
      </c>
      <c r="F309" s="4" t="str">
        <f>IF($A309&gt;$D$20,"",SUM(E$30:E309))</f>
        <v/>
      </c>
      <c r="G309" s="4" t="str">
        <f t="shared" si="47"/>
        <v/>
      </c>
      <c r="H309" s="4">
        <f t="shared" si="48"/>
        <v>268.95777382176544</v>
      </c>
      <c r="I309" s="4"/>
      <c r="J309" s="4">
        <f t="shared" si="49"/>
        <v>400</v>
      </c>
      <c r="K309" s="4">
        <f t="shared" si="50"/>
        <v>1372.4816266749265</v>
      </c>
      <c r="L309" s="4">
        <f t="shared" si="51"/>
        <v>258311.10343507244</v>
      </c>
      <c r="M309" s="4">
        <f t="shared" si="52"/>
        <v>1453.4918938212334</v>
      </c>
      <c r="N309" s="4">
        <f t="shared" si="53"/>
        <v>669.45756267159356</v>
      </c>
      <c r="O309" s="4">
        <f t="shared" si="54"/>
        <v>127255.2041614636</v>
      </c>
    </row>
    <row r="310" spans="1:15" x14ac:dyDescent="0.2">
      <c r="A310" s="2">
        <v>281</v>
      </c>
      <c r="B310" s="4" t="str">
        <f t="shared" si="44"/>
        <v/>
      </c>
      <c r="C310" s="4" t="str">
        <f t="shared" si="45"/>
        <v/>
      </c>
      <c r="D310" s="4" t="str">
        <f>IF($A310&gt;$D$20,"",SUM(C$30:C310))</f>
        <v/>
      </c>
      <c r="E310" s="4" t="str">
        <f t="shared" si="46"/>
        <v/>
      </c>
      <c r="F310" s="4" t="str">
        <f>IF($A310&gt;$D$20,"",SUM(E$30:E310))</f>
        <v/>
      </c>
      <c r="G310" s="4" t="str">
        <f t="shared" si="47"/>
        <v/>
      </c>
      <c r="H310" s="4">
        <f t="shared" si="48"/>
        <v>266.09749317593401</v>
      </c>
      <c r="I310" s="4"/>
      <c r="J310" s="4">
        <f t="shared" si="49"/>
        <v>400</v>
      </c>
      <c r="K310" s="4">
        <f t="shared" si="50"/>
        <v>1381.9644033776374</v>
      </c>
      <c r="L310" s="4">
        <f t="shared" si="51"/>
        <v>260093.06783845008</v>
      </c>
      <c r="M310" s="4">
        <f t="shared" si="52"/>
        <v>1453.4918938212334</v>
      </c>
      <c r="N310" s="4">
        <f t="shared" si="53"/>
        <v>680.81534226383019</v>
      </c>
      <c r="O310" s="4">
        <f t="shared" si="54"/>
        <v>129389.51139754866</v>
      </c>
    </row>
    <row r="311" spans="1:15" x14ac:dyDescent="0.2">
      <c r="A311" s="2">
        <v>282</v>
      </c>
      <c r="B311" s="4" t="str">
        <f t="shared" si="44"/>
        <v/>
      </c>
      <c r="C311" s="4" t="str">
        <f t="shared" si="45"/>
        <v/>
      </c>
      <c r="D311" s="4" t="str">
        <f>IF($A311&gt;$D$20,"",SUM(C$30:C311))</f>
        <v/>
      </c>
      <c r="E311" s="4" t="str">
        <f t="shared" si="46"/>
        <v/>
      </c>
      <c r="F311" s="4" t="str">
        <f>IF($A311&gt;$D$20,"",SUM(E$30:E311))</f>
        <v/>
      </c>
      <c r="G311" s="4" t="str">
        <f t="shared" si="47"/>
        <v/>
      </c>
      <c r="H311" s="4">
        <f t="shared" si="48"/>
        <v>263.22678442358136</v>
      </c>
      <c r="I311" s="4"/>
      <c r="J311" s="4">
        <f t="shared" si="49"/>
        <v>400</v>
      </c>
      <c r="K311" s="4">
        <f t="shared" si="50"/>
        <v>1391.4979129357077</v>
      </c>
      <c r="L311" s="4">
        <f t="shared" si="51"/>
        <v>261884.56575138579</v>
      </c>
      <c r="M311" s="4">
        <f t="shared" si="52"/>
        <v>1453.4918938212334</v>
      </c>
      <c r="N311" s="4">
        <f t="shared" si="53"/>
        <v>692.23388597688529</v>
      </c>
      <c r="O311" s="4">
        <f t="shared" si="54"/>
        <v>131535.23717734677</v>
      </c>
    </row>
    <row r="312" spans="1:15" x14ac:dyDescent="0.2">
      <c r="A312" s="2">
        <v>283</v>
      </c>
      <c r="B312" s="4" t="str">
        <f t="shared" si="44"/>
        <v/>
      </c>
      <c r="C312" s="4" t="str">
        <f t="shared" si="45"/>
        <v/>
      </c>
      <c r="D312" s="4" t="str">
        <f>IF($A312&gt;$D$20,"",SUM(C$30:C312))</f>
        <v/>
      </c>
      <c r="E312" s="4" t="str">
        <f t="shared" si="46"/>
        <v/>
      </c>
      <c r="F312" s="4" t="str">
        <f>IF($A312&gt;$D$20,"",SUM(E$30:E312))</f>
        <v/>
      </c>
      <c r="G312" s="4" t="str">
        <f t="shared" si="47"/>
        <v/>
      </c>
      <c r="H312" s="4">
        <f t="shared" si="48"/>
        <v>260.34560954556912</v>
      </c>
      <c r="I312" s="4"/>
      <c r="J312" s="4">
        <f t="shared" si="49"/>
        <v>400</v>
      </c>
      <c r="K312" s="4">
        <f t="shared" si="50"/>
        <v>1401.0824267699138</v>
      </c>
      <c r="L312" s="4">
        <f t="shared" si="51"/>
        <v>263685.64817815571</v>
      </c>
      <c r="M312" s="4">
        <f t="shared" si="52"/>
        <v>1453.4918938212334</v>
      </c>
      <c r="N312" s="4">
        <f t="shared" si="53"/>
        <v>703.71351889880521</v>
      </c>
      <c r="O312" s="4">
        <f t="shared" si="54"/>
        <v>133692.44259006681</v>
      </c>
    </row>
    <row r="313" spans="1:15" x14ac:dyDescent="0.2">
      <c r="A313" s="2">
        <v>284</v>
      </c>
      <c r="B313" s="4" t="str">
        <f t="shared" si="44"/>
        <v/>
      </c>
      <c r="C313" s="4" t="str">
        <f t="shared" si="45"/>
        <v/>
      </c>
      <c r="D313" s="4" t="str">
        <f>IF($A313&gt;$D$20,"",SUM(C$30:C313))</f>
        <v/>
      </c>
      <c r="E313" s="4" t="str">
        <f t="shared" si="46"/>
        <v/>
      </c>
      <c r="F313" s="4" t="str">
        <f>IF($A313&gt;$D$20,"",SUM(E$30:E313))</f>
        <v/>
      </c>
      <c r="G313" s="4" t="str">
        <f t="shared" si="47"/>
        <v/>
      </c>
      <c r="H313" s="4">
        <f t="shared" si="48"/>
        <v>257.45393038414744</v>
      </c>
      <c r="I313" s="4"/>
      <c r="J313" s="4">
        <f t="shared" si="49"/>
        <v>400</v>
      </c>
      <c r="K313" s="4">
        <f t="shared" si="50"/>
        <v>1410.7182177531329</v>
      </c>
      <c r="L313" s="4">
        <f t="shared" si="51"/>
        <v>265496.36639590882</v>
      </c>
      <c r="M313" s="4">
        <f t="shared" si="52"/>
        <v>1453.4918938212334</v>
      </c>
      <c r="N313" s="4">
        <f t="shared" si="53"/>
        <v>715.25456785685742</v>
      </c>
      <c r="O313" s="4">
        <f t="shared" si="54"/>
        <v>135861.18905174491</v>
      </c>
    </row>
    <row r="314" spans="1:15" x14ac:dyDescent="0.2">
      <c r="A314" s="2">
        <v>285</v>
      </c>
      <c r="B314" s="4" t="str">
        <f t="shared" si="44"/>
        <v/>
      </c>
      <c r="C314" s="4" t="str">
        <f t="shared" si="45"/>
        <v/>
      </c>
      <c r="D314" s="4" t="str">
        <f>IF($A314&gt;$D$20,"",SUM(C$30:C314))</f>
        <v/>
      </c>
      <c r="E314" s="4" t="str">
        <f t="shared" si="46"/>
        <v/>
      </c>
      <c r="F314" s="4" t="str">
        <f>IF($A314&gt;$D$20,"",SUM(E$30:E314))</f>
        <v/>
      </c>
      <c r="G314" s="4" t="str">
        <f t="shared" si="47"/>
        <v/>
      </c>
      <c r="H314" s="4">
        <f t="shared" si="48"/>
        <v>254.55170864244968</v>
      </c>
      <c r="I314" s="4"/>
      <c r="J314" s="4">
        <f t="shared" si="49"/>
        <v>400</v>
      </c>
      <c r="K314" s="4">
        <f t="shared" si="50"/>
        <v>1420.405560218112</v>
      </c>
      <c r="L314" s="4">
        <f t="shared" si="51"/>
        <v>267316.7719561269</v>
      </c>
      <c r="M314" s="4">
        <f t="shared" si="52"/>
        <v>1453.4918938212334</v>
      </c>
      <c r="N314" s="4">
        <f t="shared" si="53"/>
        <v>726.85736142683527</v>
      </c>
      <c r="O314" s="4">
        <f t="shared" si="54"/>
        <v>138041.53830699297</v>
      </c>
    </row>
    <row r="315" spans="1:15" x14ac:dyDescent="0.2">
      <c r="A315" s="2">
        <v>286</v>
      </c>
      <c r="B315" s="4" t="str">
        <f t="shared" si="44"/>
        <v/>
      </c>
      <c r="C315" s="4" t="str">
        <f t="shared" si="45"/>
        <v/>
      </c>
      <c r="D315" s="4" t="str">
        <f>IF($A315&gt;$D$20,"",SUM(C$30:C315))</f>
        <v/>
      </c>
      <c r="E315" s="4" t="str">
        <f t="shared" si="46"/>
        <v/>
      </c>
      <c r="F315" s="4" t="str">
        <f>IF($A315&gt;$D$20,"",SUM(E$30:E315))</f>
        <v/>
      </c>
      <c r="G315" s="4" t="str">
        <f t="shared" si="47"/>
        <v/>
      </c>
      <c r="H315" s="4">
        <f t="shared" si="48"/>
        <v>251.63890588398542</v>
      </c>
      <c r="I315" s="4"/>
      <c r="J315" s="4">
        <f t="shared" si="49"/>
        <v>400</v>
      </c>
      <c r="K315" s="4">
        <f t="shared" si="50"/>
        <v>1430.1447299652789</v>
      </c>
      <c r="L315" s="4">
        <f t="shared" si="51"/>
        <v>269146.91668609215</v>
      </c>
      <c r="M315" s="4">
        <f t="shared" si="52"/>
        <v>1453.4918938212334</v>
      </c>
      <c r="N315" s="4">
        <f t="shared" si="53"/>
        <v>738.52222994241231</v>
      </c>
      <c r="O315" s="4">
        <f t="shared" si="54"/>
        <v>140233.55243075662</v>
      </c>
    </row>
    <row r="316" spans="1:15" x14ac:dyDescent="0.2">
      <c r="A316" s="2">
        <v>287</v>
      </c>
      <c r="B316" s="4" t="str">
        <f t="shared" si="44"/>
        <v/>
      </c>
      <c r="C316" s="4" t="str">
        <f t="shared" si="45"/>
        <v/>
      </c>
      <c r="D316" s="4" t="str">
        <f>IF($A316&gt;$D$20,"",SUM(C$30:C316))</f>
        <v/>
      </c>
      <c r="E316" s="4" t="str">
        <f t="shared" si="46"/>
        <v/>
      </c>
      <c r="F316" s="4" t="str">
        <f>IF($A316&gt;$D$20,"",SUM(E$30:E316))</f>
        <v/>
      </c>
      <c r="G316" s="4" t="str">
        <f t="shared" si="47"/>
        <v/>
      </c>
      <c r="H316" s="4">
        <f t="shared" si="48"/>
        <v>248.71548353213086</v>
      </c>
      <c r="I316" s="4"/>
      <c r="J316" s="4">
        <f t="shared" si="49"/>
        <v>400</v>
      </c>
      <c r="K316" s="4">
        <f t="shared" si="50"/>
        <v>1439.936004270593</v>
      </c>
      <c r="L316" s="4">
        <f t="shared" si="51"/>
        <v>270986.85269036272</v>
      </c>
      <c r="M316" s="4">
        <f t="shared" si="52"/>
        <v>1453.4918938212334</v>
      </c>
      <c r="N316" s="4">
        <f t="shared" si="53"/>
        <v>750.24950550454787</v>
      </c>
      <c r="O316" s="4">
        <f t="shared" si="54"/>
        <v>142437.2938300824</v>
      </c>
    </row>
    <row r="317" spans="1:15" x14ac:dyDescent="0.2">
      <c r="A317" s="2">
        <v>288</v>
      </c>
      <c r="B317" s="4" t="str">
        <f t="shared" si="44"/>
        <v/>
      </c>
      <c r="C317" s="4" t="str">
        <f t="shared" si="45"/>
        <v/>
      </c>
      <c r="D317" s="4" t="str">
        <f>IF($A317&gt;$D$20,"",SUM(C$30:C317))</f>
        <v/>
      </c>
      <c r="E317" s="4" t="str">
        <f t="shared" si="46"/>
        <v/>
      </c>
      <c r="F317" s="4" t="str">
        <f>IF($A317&gt;$D$20,"",SUM(E$30:E317))</f>
        <v/>
      </c>
      <c r="G317" s="4" t="str">
        <f t="shared" si="47"/>
        <v/>
      </c>
      <c r="H317" s="4">
        <f t="shared" si="48"/>
        <v>245.78140286961849</v>
      </c>
      <c r="I317" s="4"/>
      <c r="J317" s="4">
        <f t="shared" si="49"/>
        <v>400</v>
      </c>
      <c r="K317" s="4">
        <f t="shared" si="50"/>
        <v>1449.7796618934406</v>
      </c>
      <c r="L317" s="4">
        <f t="shared" si="51"/>
        <v>272836.63235225616</v>
      </c>
      <c r="M317" s="4">
        <f t="shared" si="52"/>
        <v>1453.4918938212334</v>
      </c>
      <c r="N317" s="4">
        <f t="shared" si="53"/>
        <v>762.03952199094078</v>
      </c>
      <c r="O317" s="4">
        <f t="shared" si="54"/>
        <v>144652.82524589458</v>
      </c>
    </row>
    <row r="318" spans="1:15" x14ac:dyDescent="0.2">
      <c r="A318" s="2">
        <v>289</v>
      </c>
      <c r="B318" s="4" t="str">
        <f t="shared" si="44"/>
        <v/>
      </c>
      <c r="C318" s="4" t="str">
        <f t="shared" si="45"/>
        <v/>
      </c>
      <c r="D318" s="4" t="str">
        <f>IF($A318&gt;$D$20,"",SUM(C$30:C318))</f>
        <v/>
      </c>
      <c r="E318" s="4" t="str">
        <f t="shared" si="46"/>
        <v/>
      </c>
      <c r="F318" s="4" t="str">
        <f>IF($A318&gt;$D$20,"",SUM(E$30:E318))</f>
        <v/>
      </c>
      <c r="G318" s="4" t="str">
        <f t="shared" si="47"/>
        <v/>
      </c>
      <c r="H318" s="4">
        <f t="shared" si="48"/>
        <v>242.8366250380241</v>
      </c>
      <c r="I318" s="4"/>
      <c r="J318" s="4">
        <f t="shared" si="49"/>
        <v>400</v>
      </c>
      <c r="K318" s="4">
        <f t="shared" si="50"/>
        <v>1459.6759830845704</v>
      </c>
      <c r="L318" s="4">
        <f t="shared" si="51"/>
        <v>274696.30833534076</v>
      </c>
      <c r="M318" s="4">
        <f t="shared" si="52"/>
        <v>1453.4918938212334</v>
      </c>
      <c r="N318" s="4">
        <f t="shared" si="53"/>
        <v>773.89261506553601</v>
      </c>
      <c r="O318" s="4">
        <f t="shared" si="54"/>
        <v>146880.20975478136</v>
      </c>
    </row>
    <row r="319" spans="1:15" x14ac:dyDescent="0.2">
      <c r="A319" s="2">
        <v>290</v>
      </c>
      <c r="B319" s="4" t="str">
        <f t="shared" si="44"/>
        <v/>
      </c>
      <c r="C319" s="4" t="str">
        <f t="shared" si="45"/>
        <v/>
      </c>
      <c r="D319" s="4" t="str">
        <f>IF($A319&gt;$D$20,"",SUM(C$30:C319))</f>
        <v/>
      </c>
      <c r="E319" s="4" t="str">
        <f t="shared" si="46"/>
        <v/>
      </c>
      <c r="F319" s="4" t="str">
        <f>IF($A319&gt;$D$20,"",SUM(E$30:E319))</f>
        <v/>
      </c>
      <c r="G319" s="4" t="str">
        <f t="shared" si="47"/>
        <v/>
      </c>
      <c r="H319" s="4">
        <f t="shared" si="48"/>
        <v>239.88111103725194</v>
      </c>
      <c r="I319" s="4"/>
      <c r="J319" s="4">
        <f t="shared" si="49"/>
        <v>400</v>
      </c>
      <c r="K319" s="4">
        <f t="shared" si="50"/>
        <v>1469.625249594073</v>
      </c>
      <c r="L319" s="4">
        <f t="shared" si="51"/>
        <v>276565.93358493486</v>
      </c>
      <c r="M319" s="4">
        <f t="shared" si="52"/>
        <v>1453.4918938212334</v>
      </c>
      <c r="N319" s="4">
        <f t="shared" si="53"/>
        <v>785.80912218808021</v>
      </c>
      <c r="O319" s="4">
        <f t="shared" si="54"/>
        <v>149119.51077079069</v>
      </c>
    </row>
    <row r="320" spans="1:15" x14ac:dyDescent="0.2">
      <c r="A320" s="2">
        <v>291</v>
      </c>
      <c r="B320" s="4" t="str">
        <f t="shared" si="44"/>
        <v/>
      </c>
      <c r="C320" s="4" t="str">
        <f t="shared" si="45"/>
        <v/>
      </c>
      <c r="D320" s="4" t="str">
        <f>IF($A320&gt;$D$20,"",SUM(C$30:C320))</f>
        <v/>
      </c>
      <c r="E320" s="4" t="str">
        <f t="shared" si="46"/>
        <v/>
      </c>
      <c r="F320" s="4" t="str">
        <f>IF($A320&gt;$D$20,"",SUM(E$30:E320))</f>
        <v/>
      </c>
      <c r="G320" s="4" t="str">
        <f t="shared" si="47"/>
        <v/>
      </c>
      <c r="H320" s="4">
        <f t="shared" si="48"/>
        <v>236.91482172501867</v>
      </c>
      <c r="I320" s="4"/>
      <c r="J320" s="4">
        <f t="shared" si="49"/>
        <v>400</v>
      </c>
      <c r="K320" s="4">
        <f t="shared" si="50"/>
        <v>1479.6277446794013</v>
      </c>
      <c r="L320" s="4">
        <f t="shared" si="51"/>
        <v>278445.56132961425</v>
      </c>
      <c r="M320" s="4">
        <f t="shared" si="52"/>
        <v>1453.4918938212334</v>
      </c>
      <c r="N320" s="4">
        <f t="shared" si="53"/>
        <v>797.78938262373015</v>
      </c>
      <c r="O320" s="4">
        <f t="shared" si="54"/>
        <v>151370.79204723565</v>
      </c>
    </row>
    <row r="321" spans="1:15" x14ac:dyDescent="0.2">
      <c r="A321" s="2">
        <v>292</v>
      </c>
      <c r="B321" s="4" t="str">
        <f t="shared" si="44"/>
        <v/>
      </c>
      <c r="C321" s="4" t="str">
        <f t="shared" si="45"/>
        <v/>
      </c>
      <c r="D321" s="4" t="str">
        <f>IF($A321&gt;$D$20,"",SUM(C$30:C321))</f>
        <v/>
      </c>
      <c r="E321" s="4" t="str">
        <f t="shared" si="46"/>
        <v/>
      </c>
      <c r="F321" s="4" t="str">
        <f>IF($A321&gt;$D$20,"",SUM(E$30:E321))</f>
        <v/>
      </c>
      <c r="G321" s="4" t="str">
        <f t="shared" si="47"/>
        <v/>
      </c>
      <c r="H321" s="4">
        <f t="shared" si="48"/>
        <v>233.93771781633453</v>
      </c>
      <c r="I321" s="4"/>
      <c r="J321" s="4">
        <f t="shared" si="49"/>
        <v>400</v>
      </c>
      <c r="K321" s="4">
        <f t="shared" si="50"/>
        <v>1489.6837531134363</v>
      </c>
      <c r="L321" s="4">
        <f t="shared" si="51"/>
        <v>280335.24508272769</v>
      </c>
      <c r="M321" s="4">
        <f t="shared" si="52"/>
        <v>1453.4918938212334</v>
      </c>
      <c r="N321" s="4">
        <f t="shared" si="53"/>
        <v>809.83373745271069</v>
      </c>
      <c r="O321" s="4">
        <f t="shared" si="54"/>
        <v>153634.11767850959</v>
      </c>
    </row>
    <row r="322" spans="1:15" x14ac:dyDescent="0.2">
      <c r="A322" s="2">
        <v>293</v>
      </c>
      <c r="B322" s="4" t="str">
        <f t="shared" si="44"/>
        <v/>
      </c>
      <c r="C322" s="4" t="str">
        <f t="shared" si="45"/>
        <v/>
      </c>
      <c r="D322" s="4" t="str">
        <f>IF($A322&gt;$D$20,"",SUM(C$30:C322))</f>
        <v/>
      </c>
      <c r="E322" s="4" t="str">
        <f t="shared" si="46"/>
        <v/>
      </c>
      <c r="F322" s="4" t="str">
        <f>IF($A322&gt;$D$20,"",SUM(E$30:E322))</f>
        <v/>
      </c>
      <c r="G322" s="4" t="str">
        <f t="shared" si="47"/>
        <v/>
      </c>
      <c r="H322" s="4">
        <f t="shared" si="48"/>
        <v>230.94975988298341</v>
      </c>
      <c r="I322" s="4"/>
      <c r="J322" s="4">
        <f t="shared" si="49"/>
        <v>400</v>
      </c>
      <c r="K322" s="4">
        <f t="shared" si="50"/>
        <v>1499.793561192593</v>
      </c>
      <c r="L322" s="4">
        <f t="shared" si="51"/>
        <v>282235.03864392027</v>
      </c>
      <c r="M322" s="4">
        <f t="shared" si="52"/>
        <v>1453.4918938212334</v>
      </c>
      <c r="N322" s="4">
        <f t="shared" si="53"/>
        <v>821.9425295800263</v>
      </c>
      <c r="O322" s="4">
        <f t="shared" si="54"/>
        <v>155909.55210191084</v>
      </c>
    </row>
    <row r="323" spans="1:15" x14ac:dyDescent="0.2">
      <c r="A323" s="2">
        <v>294</v>
      </c>
      <c r="B323" s="4" t="str">
        <f t="shared" si="44"/>
        <v/>
      </c>
      <c r="C323" s="4" t="str">
        <f t="shared" si="45"/>
        <v/>
      </c>
      <c r="D323" s="4" t="str">
        <f>IF($A323&gt;$D$20,"",SUM(C$30:C323))</f>
        <v/>
      </c>
      <c r="E323" s="4" t="str">
        <f t="shared" si="46"/>
        <v/>
      </c>
      <c r="F323" s="4" t="str">
        <f>IF($A323&gt;$D$20,"",SUM(E$30:E323))</f>
        <v/>
      </c>
      <c r="G323" s="4" t="str">
        <f t="shared" si="47"/>
        <v/>
      </c>
      <c r="H323" s="4">
        <f t="shared" si="48"/>
        <v>227.95090835300019</v>
      </c>
      <c r="I323" s="4"/>
      <c r="J323" s="4">
        <f t="shared" si="49"/>
        <v>400</v>
      </c>
      <c r="K323" s="4">
        <f t="shared" si="50"/>
        <v>1509.9574567449733</v>
      </c>
      <c r="L323" s="4">
        <f t="shared" si="51"/>
        <v>284144.99610066524</v>
      </c>
      <c r="M323" s="4">
        <f t="shared" si="52"/>
        <v>1453.4918938212334</v>
      </c>
      <c r="N323" s="4">
        <f t="shared" si="53"/>
        <v>834.11610374522297</v>
      </c>
      <c r="O323" s="4">
        <f t="shared" si="54"/>
        <v>158197.1600994773</v>
      </c>
    </row>
    <row r="324" spans="1:15" x14ac:dyDescent="0.2">
      <c r="A324" s="2">
        <v>295</v>
      </c>
      <c r="B324" s="4" t="str">
        <f t="shared" si="44"/>
        <v/>
      </c>
      <c r="C324" s="4" t="str">
        <f t="shared" si="45"/>
        <v/>
      </c>
      <c r="D324" s="4" t="str">
        <f>IF($A324&gt;$D$20,"",SUM(C$30:C324))</f>
        <v/>
      </c>
      <c r="E324" s="4" t="str">
        <f t="shared" si="46"/>
        <v/>
      </c>
      <c r="F324" s="4" t="str">
        <f>IF($A324&gt;$D$20,"",SUM(E$30:E324))</f>
        <v/>
      </c>
      <c r="G324" s="4" t="str">
        <f t="shared" si="47"/>
        <v/>
      </c>
      <c r="H324" s="4">
        <f t="shared" si="48"/>
        <v>224.94112351014724</v>
      </c>
      <c r="I324" s="4"/>
      <c r="J324" s="4">
        <f t="shared" si="49"/>
        <v>400</v>
      </c>
      <c r="K324" s="4">
        <f t="shared" si="50"/>
        <v>1520.1757291385591</v>
      </c>
      <c r="L324" s="4">
        <f t="shared" si="51"/>
        <v>286065.17182980379</v>
      </c>
      <c r="M324" s="4">
        <f t="shared" si="52"/>
        <v>1453.4918938212334</v>
      </c>
      <c r="N324" s="4">
        <f t="shared" si="53"/>
        <v>846.3548065322035</v>
      </c>
      <c r="O324" s="4">
        <f t="shared" si="54"/>
        <v>160497.00679983073</v>
      </c>
    </row>
    <row r="325" spans="1:15" x14ac:dyDescent="0.2">
      <c r="A325" s="2">
        <v>296</v>
      </c>
      <c r="B325" s="4" t="str">
        <f t="shared" si="44"/>
        <v/>
      </c>
      <c r="C325" s="4" t="str">
        <f t="shared" si="45"/>
        <v/>
      </c>
      <c r="D325" s="4" t="str">
        <f>IF($A325&gt;$D$20,"",SUM(C$30:C325))</f>
        <v/>
      </c>
      <c r="E325" s="4" t="str">
        <f t="shared" si="46"/>
        <v/>
      </c>
      <c r="F325" s="4" t="str">
        <f>IF($A325&gt;$D$20,"",SUM(E$30:E325))</f>
        <v/>
      </c>
      <c r="G325" s="4" t="str">
        <f t="shared" si="47"/>
        <v/>
      </c>
      <c r="H325" s="4">
        <f t="shared" si="48"/>
        <v>221.92036549338806</v>
      </c>
      <c r="I325" s="4"/>
      <c r="J325" s="4">
        <f t="shared" si="49"/>
        <v>400</v>
      </c>
      <c r="K325" s="4">
        <f t="shared" si="50"/>
        <v>1530.4486692894502</v>
      </c>
      <c r="L325" s="4">
        <f t="shared" si="51"/>
        <v>287995.62049909326</v>
      </c>
      <c r="M325" s="4">
        <f t="shared" si="52"/>
        <v>1453.4918938212334</v>
      </c>
      <c r="N325" s="4">
        <f t="shared" si="53"/>
        <v>858.65898637909436</v>
      </c>
      <c r="O325" s="4">
        <f t="shared" si="54"/>
        <v>162809.15768003106</v>
      </c>
    </row>
    <row r="326" spans="1:15" x14ac:dyDescent="0.2">
      <c r="A326" s="2">
        <v>297</v>
      </c>
      <c r="B326" s="4" t="str">
        <f t="shared" si="44"/>
        <v/>
      </c>
      <c r="C326" s="4" t="str">
        <f t="shared" si="45"/>
        <v/>
      </c>
      <c r="D326" s="4" t="str">
        <f>IF($A326&gt;$D$20,"",SUM(C$30:C326))</f>
        <v/>
      </c>
      <c r="E326" s="4" t="str">
        <f t="shared" si="46"/>
        <v/>
      </c>
      <c r="F326" s="4" t="str">
        <f>IF($A326&gt;$D$20,"",SUM(E$30:E326))</f>
        <v/>
      </c>
      <c r="G326" s="4" t="str">
        <f t="shared" si="47"/>
        <v/>
      </c>
      <c r="H326" s="4">
        <f t="shared" si="48"/>
        <v>218.88859429635946</v>
      </c>
      <c r="I326" s="4"/>
      <c r="J326" s="4">
        <f t="shared" si="49"/>
        <v>400</v>
      </c>
      <c r="K326" s="4">
        <f t="shared" si="50"/>
        <v>1540.7765696701488</v>
      </c>
      <c r="L326" s="4">
        <f t="shared" si="51"/>
        <v>289936.39706876338</v>
      </c>
      <c r="M326" s="4">
        <f t="shared" si="52"/>
        <v>1453.4918938212334</v>
      </c>
      <c r="N326" s="4">
        <f t="shared" si="53"/>
        <v>871.02899358816614</v>
      </c>
      <c r="O326" s="4">
        <f t="shared" si="54"/>
        <v>165133.67856744045</v>
      </c>
    </row>
    <row r="327" spans="1:15" x14ac:dyDescent="0.2">
      <c r="A327" s="2">
        <v>298</v>
      </c>
      <c r="B327" s="4" t="str">
        <f t="shared" si="44"/>
        <v/>
      </c>
      <c r="C327" s="4" t="str">
        <f t="shared" si="45"/>
        <v/>
      </c>
      <c r="D327" s="4" t="str">
        <f>IF($A327&gt;$D$20,"",SUM(C$30:C327))</f>
        <v/>
      </c>
      <c r="E327" s="4" t="str">
        <f t="shared" si="46"/>
        <v/>
      </c>
      <c r="F327" s="4" t="str">
        <f>IF($A327&gt;$D$20,"",SUM(E$30:E327))</f>
        <v/>
      </c>
      <c r="G327" s="4" t="str">
        <f t="shared" si="47"/>
        <v/>
      </c>
      <c r="H327" s="4">
        <f t="shared" si="48"/>
        <v>215.8457697668417</v>
      </c>
      <c r="I327" s="4"/>
      <c r="J327" s="4">
        <f t="shared" si="49"/>
        <v>400</v>
      </c>
      <c r="K327" s="4">
        <f t="shared" si="50"/>
        <v>1551.159724317884</v>
      </c>
      <c r="L327" s="4">
        <f t="shared" si="51"/>
        <v>291887.55679308128</v>
      </c>
      <c r="M327" s="4">
        <f t="shared" si="52"/>
        <v>1453.4918938212334</v>
      </c>
      <c r="N327" s="4">
        <f t="shared" si="53"/>
        <v>883.46518033580639</v>
      </c>
      <c r="O327" s="4">
        <f t="shared" si="54"/>
        <v>167470.6356415975</v>
      </c>
    </row>
    <row r="328" spans="1:15" x14ac:dyDescent="0.2">
      <c r="A328" s="2">
        <v>299</v>
      </c>
      <c r="B328" s="4" t="str">
        <f t="shared" si="44"/>
        <v/>
      </c>
      <c r="C328" s="4" t="str">
        <f t="shared" si="45"/>
        <v/>
      </c>
      <c r="D328" s="4" t="str">
        <f>IF($A328&gt;$D$20,"",SUM(C$30:C328))</f>
        <v/>
      </c>
      <c r="E328" s="4" t="str">
        <f t="shared" si="46"/>
        <v/>
      </c>
      <c r="F328" s="4" t="str">
        <f>IF($A328&gt;$D$20,"",SUM(E$30:E328))</f>
        <v/>
      </c>
      <c r="G328" s="4" t="str">
        <f t="shared" si="47"/>
        <v/>
      </c>
      <c r="H328" s="4">
        <f t="shared" si="48"/>
        <v>212.79185160622669</v>
      </c>
      <c r="I328" s="4"/>
      <c r="J328" s="4">
        <f t="shared" si="49"/>
        <v>400</v>
      </c>
      <c r="K328" s="4">
        <f t="shared" si="50"/>
        <v>1561.5984288429847</v>
      </c>
      <c r="L328" s="4">
        <f t="shared" si="51"/>
        <v>293849.15522192424</v>
      </c>
      <c r="M328" s="4">
        <f t="shared" si="52"/>
        <v>1453.4918938212334</v>
      </c>
      <c r="N328" s="4">
        <f t="shared" si="53"/>
        <v>895.96790068254654</v>
      </c>
      <c r="O328" s="4">
        <f t="shared" si="54"/>
        <v>169820.09543610128</v>
      </c>
    </row>
    <row r="329" spans="1:15" x14ac:dyDescent="0.2">
      <c r="A329" s="2">
        <v>300</v>
      </c>
      <c r="B329" s="4" t="str">
        <f t="shared" si="44"/>
        <v/>
      </c>
      <c r="C329" s="4" t="str">
        <f t="shared" si="45"/>
        <v/>
      </c>
      <c r="D329" s="4" t="str">
        <f>IF($A329&gt;$D$20,"",SUM(C$30:C329))</f>
        <v/>
      </c>
      <c r="E329" s="4" t="str">
        <f t="shared" si="46"/>
        <v/>
      </c>
      <c r="F329" s="4" t="str">
        <f>IF($A329&gt;$D$20,"",SUM(E$30:E329))</f>
        <v/>
      </c>
      <c r="G329" s="4" t="str">
        <f t="shared" si="47"/>
        <v/>
      </c>
      <c r="H329" s="4">
        <f t="shared" si="48"/>
        <v>209.7267993689845</v>
      </c>
      <c r="I329" s="4"/>
      <c r="J329" s="4">
        <f t="shared" si="49"/>
        <v>400</v>
      </c>
      <c r="K329" s="4">
        <f t="shared" si="50"/>
        <v>1572.0929804372947</v>
      </c>
      <c r="L329" s="4">
        <f t="shared" si="51"/>
        <v>295821.24820236152</v>
      </c>
      <c r="M329" s="4">
        <f t="shared" si="52"/>
        <v>1453.4918938212334</v>
      </c>
      <c r="N329" s="4">
        <f t="shared" si="53"/>
        <v>908.53751058314185</v>
      </c>
      <c r="O329" s="4">
        <f t="shared" si="54"/>
        <v>172182.12484050565</v>
      </c>
    </row>
    <row r="330" spans="1:15" x14ac:dyDescent="0.2">
      <c r="A330" s="2">
        <v>301</v>
      </c>
      <c r="B330" s="4" t="str">
        <f t="shared" si="44"/>
        <v/>
      </c>
      <c r="C330" s="4" t="str">
        <f t="shared" si="45"/>
        <v/>
      </c>
      <c r="D330" s="4" t="str">
        <f>IF($A330&gt;$D$20,"",SUM(C$30:C330))</f>
        <v/>
      </c>
      <c r="E330" s="4" t="str">
        <f t="shared" si="46"/>
        <v/>
      </c>
      <c r="F330" s="4" t="str">
        <f>IF($A330&gt;$D$20,"",SUM(E$30:E330))</f>
        <v/>
      </c>
      <c r="G330" s="4" t="str">
        <f t="shared" si="47"/>
        <v/>
      </c>
      <c r="H330" s="4">
        <f t="shared" si="48"/>
        <v>206.65057246212734</v>
      </c>
      <c r="I330" s="4"/>
      <c r="J330" s="4">
        <f t="shared" si="49"/>
        <v>400</v>
      </c>
      <c r="K330" s="4">
        <f t="shared" si="50"/>
        <v>1582.6436778826339</v>
      </c>
      <c r="L330" s="4">
        <f t="shared" si="51"/>
        <v>297803.89188024413</v>
      </c>
      <c r="M330" s="4">
        <f t="shared" si="52"/>
        <v>1453.4918938212334</v>
      </c>
      <c r="N330" s="4">
        <f t="shared" si="53"/>
        <v>921.17436789670523</v>
      </c>
      <c r="O330" s="4">
        <f t="shared" si="54"/>
        <v>174556.79110222359</v>
      </c>
    </row>
    <row r="331" spans="1:15" x14ac:dyDescent="0.2">
      <c r="A331" s="2">
        <v>302</v>
      </c>
      <c r="B331" s="4" t="str">
        <f t="shared" si="44"/>
        <v/>
      </c>
      <c r="C331" s="4" t="str">
        <f t="shared" si="45"/>
        <v/>
      </c>
      <c r="D331" s="4" t="str">
        <f>IF($A331&gt;$D$20,"",SUM(C$30:C331))</f>
        <v/>
      </c>
      <c r="E331" s="4" t="str">
        <f t="shared" si="46"/>
        <v/>
      </c>
      <c r="F331" s="4" t="str">
        <f>IF($A331&gt;$D$20,"",SUM(E$30:E331))</f>
        <v/>
      </c>
      <c r="G331" s="4" t="str">
        <f t="shared" si="47"/>
        <v/>
      </c>
      <c r="H331" s="4">
        <f t="shared" si="48"/>
        <v>203.56313014467224</v>
      </c>
      <c r="I331" s="4"/>
      <c r="J331" s="4">
        <f t="shared" si="49"/>
        <v>400</v>
      </c>
      <c r="K331" s="4">
        <f t="shared" si="50"/>
        <v>1593.2508215593061</v>
      </c>
      <c r="L331" s="4">
        <f t="shared" si="51"/>
        <v>299797.14270180342</v>
      </c>
      <c r="M331" s="4">
        <f t="shared" si="52"/>
        <v>1453.4918938212334</v>
      </c>
      <c r="N331" s="4">
        <f t="shared" si="53"/>
        <v>933.8788323968962</v>
      </c>
      <c r="O331" s="4">
        <f t="shared" si="54"/>
        <v>176944.16182844172</v>
      </c>
    </row>
    <row r="332" spans="1:15" x14ac:dyDescent="0.2">
      <c r="A332" s="2">
        <v>303</v>
      </c>
      <c r="B332" s="4" t="str">
        <f t="shared" si="44"/>
        <v/>
      </c>
      <c r="C332" s="4" t="str">
        <f t="shared" si="45"/>
        <v/>
      </c>
      <c r="D332" s="4" t="str">
        <f>IF($A332&gt;$D$20,"",SUM(C$30:C332))</f>
        <v/>
      </c>
      <c r="E332" s="4" t="str">
        <f t="shared" si="46"/>
        <v/>
      </c>
      <c r="F332" s="4" t="str">
        <f>IF($A332&gt;$D$20,"",SUM(E$30:E332))</f>
        <v/>
      </c>
      <c r="G332" s="4" t="str">
        <f t="shared" si="47"/>
        <v/>
      </c>
      <c r="H332" s="4">
        <f t="shared" si="48"/>
        <v>200.46443152710151</v>
      </c>
      <c r="I332" s="4"/>
      <c r="J332" s="4">
        <f t="shared" si="49"/>
        <v>400</v>
      </c>
      <c r="K332" s="4">
        <f t="shared" si="50"/>
        <v>1603.9147134546481</v>
      </c>
      <c r="L332" s="4">
        <f t="shared" si="51"/>
        <v>301801.05741525808</v>
      </c>
      <c r="M332" s="4">
        <f t="shared" si="52"/>
        <v>1453.4918938212334</v>
      </c>
      <c r="N332" s="4">
        <f t="shared" si="53"/>
        <v>946.65126578216314</v>
      </c>
      <c r="O332" s="4">
        <f t="shared" si="54"/>
        <v>179344.30498804513</v>
      </c>
    </row>
    <row r="333" spans="1:15" x14ac:dyDescent="0.2">
      <c r="A333" s="2">
        <v>304</v>
      </c>
      <c r="B333" s="4" t="str">
        <f t="shared" si="44"/>
        <v/>
      </c>
      <c r="C333" s="4" t="str">
        <f t="shared" si="45"/>
        <v/>
      </c>
      <c r="D333" s="4" t="str">
        <f>IF($A333&gt;$D$20,"",SUM(C$30:C333))</f>
        <v/>
      </c>
      <c r="E333" s="4" t="str">
        <f t="shared" si="46"/>
        <v/>
      </c>
      <c r="F333" s="4" t="str">
        <f>IF($A333&gt;$D$20,"",SUM(E$30:E333))</f>
        <v/>
      </c>
      <c r="G333" s="4" t="str">
        <f t="shared" si="47"/>
        <v/>
      </c>
      <c r="H333" s="4">
        <f t="shared" si="48"/>
        <v>197.35443557082081</v>
      </c>
      <c r="I333" s="4"/>
      <c r="J333" s="4">
        <f t="shared" si="49"/>
        <v>400</v>
      </c>
      <c r="K333" s="4">
        <f t="shared" si="50"/>
        <v>1614.6356571716306</v>
      </c>
      <c r="L333" s="4">
        <f t="shared" si="51"/>
        <v>303815.69307242968</v>
      </c>
      <c r="M333" s="4">
        <f t="shared" si="52"/>
        <v>1453.4918938212334</v>
      </c>
      <c r="N333" s="4">
        <f t="shared" si="53"/>
        <v>959.4920316860414</v>
      </c>
      <c r="O333" s="4">
        <f t="shared" si="54"/>
        <v>181757.28891355242</v>
      </c>
    </row>
    <row r="334" spans="1:15" x14ac:dyDescent="0.2">
      <c r="A334" s="2">
        <v>305</v>
      </c>
      <c r="B334" s="4" t="str">
        <f t="shared" si="44"/>
        <v/>
      </c>
      <c r="C334" s="4" t="str">
        <f t="shared" si="45"/>
        <v/>
      </c>
      <c r="D334" s="4" t="str">
        <f>IF($A334&gt;$D$20,"",SUM(C$30:C334))</f>
        <v/>
      </c>
      <c r="E334" s="4" t="str">
        <f t="shared" si="46"/>
        <v/>
      </c>
      <c r="F334" s="4" t="str">
        <f>IF($A334&gt;$D$20,"",SUM(E$30:E334))</f>
        <v/>
      </c>
      <c r="G334" s="4" t="str">
        <f t="shared" si="47"/>
        <v/>
      </c>
      <c r="H334" s="4">
        <f t="shared" si="48"/>
        <v>194.23310108761618</v>
      </c>
      <c r="I334" s="4"/>
      <c r="J334" s="4">
        <f t="shared" si="49"/>
        <v>400</v>
      </c>
      <c r="K334" s="4">
        <f t="shared" si="50"/>
        <v>1625.4139579374987</v>
      </c>
      <c r="L334" s="4">
        <f t="shared" si="51"/>
        <v>305841.10703036719</v>
      </c>
      <c r="M334" s="4">
        <f t="shared" si="52"/>
        <v>1453.4918938212334</v>
      </c>
      <c r="N334" s="4">
        <f t="shared" si="53"/>
        <v>972.40149568750542</v>
      </c>
      <c r="O334" s="4">
        <f t="shared" si="54"/>
        <v>184183.18230306116</v>
      </c>
    </row>
    <row r="335" spans="1:15" x14ac:dyDescent="0.2">
      <c r="A335" s="2">
        <v>306</v>
      </c>
      <c r="B335" s="4" t="str">
        <f t="shared" si="44"/>
        <v/>
      </c>
      <c r="C335" s="4" t="str">
        <f t="shared" si="45"/>
        <v/>
      </c>
      <c r="D335" s="4" t="str">
        <f>IF($A335&gt;$D$20,"",SUM(C$30:C335))</f>
        <v/>
      </c>
      <c r="E335" s="4" t="str">
        <f t="shared" si="46"/>
        <v/>
      </c>
      <c r="F335" s="4" t="str">
        <f>IF($A335&gt;$D$20,"",SUM(E$30:E335))</f>
        <v/>
      </c>
      <c r="G335" s="4" t="str">
        <f t="shared" si="47"/>
        <v/>
      </c>
      <c r="H335" s="4">
        <f t="shared" si="48"/>
        <v>191.10038673910819</v>
      </c>
      <c r="I335" s="4"/>
      <c r="J335" s="4">
        <f t="shared" si="49"/>
        <v>400</v>
      </c>
      <c r="K335" s="4">
        <f t="shared" si="50"/>
        <v>1636.2499226124644</v>
      </c>
      <c r="L335" s="4">
        <f t="shared" si="51"/>
        <v>307877.35695297964</v>
      </c>
      <c r="M335" s="4">
        <f t="shared" si="52"/>
        <v>1453.4918938212334</v>
      </c>
      <c r="N335" s="4">
        <f t="shared" si="53"/>
        <v>985.38002532137716</v>
      </c>
      <c r="O335" s="4">
        <f t="shared" si="54"/>
        <v>186622.05422220376</v>
      </c>
    </row>
    <row r="336" spans="1:15" x14ac:dyDescent="0.2">
      <c r="A336" s="2">
        <v>307</v>
      </c>
      <c r="B336" s="4" t="str">
        <f t="shared" si="44"/>
        <v/>
      </c>
      <c r="C336" s="4" t="str">
        <f t="shared" si="45"/>
        <v/>
      </c>
      <c r="D336" s="4" t="str">
        <f>IF($A336&gt;$D$20,"",SUM(C$30:C336))</f>
        <v/>
      </c>
      <c r="E336" s="4" t="str">
        <f t="shared" si="46"/>
        <v/>
      </c>
      <c r="F336" s="4" t="str">
        <f>IF($A336&gt;$D$20,"",SUM(E$30:E336))</f>
        <v/>
      </c>
      <c r="G336" s="4" t="str">
        <f t="shared" si="47"/>
        <v/>
      </c>
      <c r="H336" s="4">
        <f t="shared" si="48"/>
        <v>187.95625103620461</v>
      </c>
      <c r="I336" s="4"/>
      <c r="J336" s="4">
        <f t="shared" si="49"/>
        <v>400</v>
      </c>
      <c r="K336" s="4">
        <f t="shared" si="50"/>
        <v>1647.143859698441</v>
      </c>
      <c r="L336" s="4">
        <f t="shared" si="51"/>
        <v>309924.50081267807</v>
      </c>
      <c r="M336" s="4">
        <f t="shared" si="52"/>
        <v>1453.4918938212334</v>
      </c>
      <c r="N336" s="4">
        <f t="shared" si="53"/>
        <v>998.42799008879012</v>
      </c>
      <c r="O336" s="4">
        <f t="shared" si="54"/>
        <v>189073.97410611378</v>
      </c>
    </row>
    <row r="337" spans="1:15" x14ac:dyDescent="0.2">
      <c r="A337" s="2">
        <v>308</v>
      </c>
      <c r="B337" s="4" t="str">
        <f t="shared" si="44"/>
        <v/>
      </c>
      <c r="C337" s="4" t="str">
        <f t="shared" si="45"/>
        <v/>
      </c>
      <c r="D337" s="4" t="str">
        <f>IF($A337&gt;$D$20,"",SUM(C$30:C337))</f>
        <v/>
      </c>
      <c r="E337" s="4" t="str">
        <f t="shared" si="46"/>
        <v/>
      </c>
      <c r="F337" s="4" t="str">
        <f>IF($A337&gt;$D$20,"",SUM(E$30:E337))</f>
        <v/>
      </c>
      <c r="G337" s="4" t="str">
        <f t="shared" si="47"/>
        <v/>
      </c>
      <c r="H337" s="4">
        <f t="shared" si="48"/>
        <v>184.80065233855089</v>
      </c>
      <c r="I337" s="4"/>
      <c r="J337" s="4">
        <f t="shared" si="49"/>
        <v>400</v>
      </c>
      <c r="K337" s="4">
        <f t="shared" si="50"/>
        <v>1658.0960793478275</v>
      </c>
      <c r="L337" s="4">
        <f t="shared" si="51"/>
        <v>311982.5968920259</v>
      </c>
      <c r="M337" s="4">
        <f t="shared" si="52"/>
        <v>1453.4918938212334</v>
      </c>
      <c r="N337" s="4">
        <f t="shared" si="53"/>
        <v>1011.5457614677086</v>
      </c>
      <c r="O337" s="4">
        <f t="shared" si="54"/>
        <v>191539.01176140271</v>
      </c>
    </row>
    <row r="338" spans="1:15" x14ac:dyDescent="0.2">
      <c r="A338" s="2">
        <v>309</v>
      </c>
      <c r="B338" s="4" t="str">
        <f t="shared" si="44"/>
        <v/>
      </c>
      <c r="C338" s="4" t="str">
        <f t="shared" si="45"/>
        <v/>
      </c>
      <c r="D338" s="4" t="str">
        <f>IF($A338&gt;$D$20,"",SUM(C$30:C338))</f>
        <v/>
      </c>
      <c r="E338" s="4" t="str">
        <f t="shared" si="46"/>
        <v/>
      </c>
      <c r="F338" s="4" t="str">
        <f>IF($A338&gt;$D$20,"",SUM(E$30:E338))</f>
        <v/>
      </c>
      <c r="G338" s="4" t="str">
        <f t="shared" si="47"/>
        <v/>
      </c>
      <c r="H338" s="4">
        <f t="shared" si="48"/>
        <v>181.63354885397857</v>
      </c>
      <c r="I338" s="4"/>
      <c r="J338" s="4">
        <f t="shared" si="49"/>
        <v>400</v>
      </c>
      <c r="K338" s="4">
        <f t="shared" si="50"/>
        <v>1669.1068933723384</v>
      </c>
      <c r="L338" s="4">
        <f t="shared" si="51"/>
        <v>314051.70378539822</v>
      </c>
      <c r="M338" s="4">
        <f t="shared" si="52"/>
        <v>1453.4918938212334</v>
      </c>
      <c r="N338" s="4">
        <f t="shared" si="53"/>
        <v>1024.7337129235045</v>
      </c>
      <c r="O338" s="4">
        <f t="shared" si="54"/>
        <v>194017.23736814744</v>
      </c>
    </row>
    <row r="339" spans="1:15" x14ac:dyDescent="0.2">
      <c r="A339" s="2">
        <v>310</v>
      </c>
      <c r="B339" s="4" t="str">
        <f t="shared" si="44"/>
        <v/>
      </c>
      <c r="C339" s="4" t="str">
        <f t="shared" si="45"/>
        <v/>
      </c>
      <c r="D339" s="4" t="str">
        <f>IF($A339&gt;$D$20,"",SUM(C$30:C339))</f>
        <v/>
      </c>
      <c r="E339" s="4" t="str">
        <f t="shared" si="46"/>
        <v/>
      </c>
      <c r="F339" s="4" t="str">
        <f>IF($A339&gt;$D$20,"",SUM(E$30:E339))</f>
        <v/>
      </c>
      <c r="G339" s="4" t="str">
        <f t="shared" si="47"/>
        <v/>
      </c>
      <c r="H339" s="4">
        <f t="shared" si="48"/>
        <v>178.45489863795214</v>
      </c>
      <c r="I339" s="4"/>
      <c r="J339" s="4">
        <f t="shared" si="49"/>
        <v>400</v>
      </c>
      <c r="K339" s="4">
        <f t="shared" si="50"/>
        <v>1680.1766152518803</v>
      </c>
      <c r="L339" s="4">
        <f t="shared" si="51"/>
        <v>316131.88040065009</v>
      </c>
      <c r="M339" s="4">
        <f t="shared" si="52"/>
        <v>1453.4918938212334</v>
      </c>
      <c r="N339" s="4">
        <f t="shared" si="53"/>
        <v>1037.9922199195887</v>
      </c>
      <c r="O339" s="4">
        <f t="shared" si="54"/>
        <v>196508.72148188826</v>
      </c>
    </row>
    <row r="340" spans="1:15" x14ac:dyDescent="0.2">
      <c r="A340" s="2">
        <v>311</v>
      </c>
      <c r="B340" s="4" t="str">
        <f t="shared" si="44"/>
        <v/>
      </c>
      <c r="C340" s="4" t="str">
        <f t="shared" si="45"/>
        <v/>
      </c>
      <c r="D340" s="4" t="str">
        <f>IF($A340&gt;$D$20,"",SUM(C$30:C340))</f>
        <v/>
      </c>
      <c r="E340" s="4" t="str">
        <f t="shared" si="46"/>
        <v/>
      </c>
      <c r="F340" s="4" t="str">
        <f>IF($A340&gt;$D$20,"",SUM(E$30:E340))</f>
        <v/>
      </c>
      <c r="G340" s="4" t="str">
        <f t="shared" si="47"/>
        <v/>
      </c>
      <c r="H340" s="4">
        <f t="shared" si="48"/>
        <v>175.26465959301305</v>
      </c>
      <c r="I340" s="4"/>
      <c r="J340" s="4">
        <f t="shared" si="49"/>
        <v>400</v>
      </c>
      <c r="K340" s="4">
        <f t="shared" si="50"/>
        <v>1691.3055601434778</v>
      </c>
      <c r="L340" s="4">
        <f t="shared" si="51"/>
        <v>318223.18596079358</v>
      </c>
      <c r="M340" s="4">
        <f t="shared" si="52"/>
        <v>1453.4918938212334</v>
      </c>
      <c r="N340" s="4">
        <f t="shared" si="53"/>
        <v>1051.3216599281022</v>
      </c>
      <c r="O340" s="4">
        <f t="shared" si="54"/>
        <v>199013.53503563759</v>
      </c>
    </row>
    <row r="341" spans="1:15" x14ac:dyDescent="0.2">
      <c r="A341" s="2">
        <v>312</v>
      </c>
      <c r="B341" s="4" t="str">
        <f t="shared" si="44"/>
        <v/>
      </c>
      <c r="C341" s="4" t="str">
        <f t="shared" si="45"/>
        <v/>
      </c>
      <c r="D341" s="4" t="str">
        <f>IF($A341&gt;$D$20,"",SUM(C$30:C341))</f>
        <v/>
      </c>
      <c r="E341" s="4" t="str">
        <f t="shared" si="46"/>
        <v/>
      </c>
      <c r="F341" s="4" t="str">
        <f>IF($A341&gt;$D$20,"",SUM(E$30:E341))</f>
        <v/>
      </c>
      <c r="G341" s="4" t="str">
        <f t="shared" si="47"/>
        <v/>
      </c>
      <c r="H341" s="4">
        <f t="shared" si="48"/>
        <v>172.06278946822269</v>
      </c>
      <c r="I341" s="4"/>
      <c r="J341" s="4">
        <f t="shared" si="49"/>
        <v>400</v>
      </c>
      <c r="K341" s="4">
        <f t="shared" si="50"/>
        <v>1702.4940448902455</v>
      </c>
      <c r="L341" s="4">
        <f t="shared" si="51"/>
        <v>320325.6800056838</v>
      </c>
      <c r="M341" s="4">
        <f t="shared" si="52"/>
        <v>1453.4918938212334</v>
      </c>
      <c r="N341" s="4">
        <f t="shared" si="53"/>
        <v>1064.7224124406609</v>
      </c>
      <c r="O341" s="4">
        <f t="shared" si="54"/>
        <v>201531.74934189947</v>
      </c>
    </row>
    <row r="342" spans="1:15" x14ac:dyDescent="0.2">
      <c r="A342" s="2">
        <v>313</v>
      </c>
      <c r="B342" s="4" t="str">
        <f t="shared" si="44"/>
        <v/>
      </c>
      <c r="C342" s="4" t="str">
        <f t="shared" si="45"/>
        <v/>
      </c>
      <c r="D342" s="4" t="str">
        <f>IF($A342&gt;$D$20,"",SUM(C$30:C342))</f>
        <v/>
      </c>
      <c r="E342" s="4" t="str">
        <f t="shared" si="46"/>
        <v/>
      </c>
      <c r="F342" s="4" t="str">
        <f>IF($A342&gt;$D$20,"",SUM(E$30:E342))</f>
        <v/>
      </c>
      <c r="G342" s="4" t="str">
        <f t="shared" si="47"/>
        <v/>
      </c>
      <c r="H342" s="4">
        <f t="shared" si="48"/>
        <v>168.84924585860233</v>
      </c>
      <c r="I342" s="4"/>
      <c r="J342" s="4">
        <f t="shared" si="49"/>
        <v>400</v>
      </c>
      <c r="K342" s="4">
        <f t="shared" si="50"/>
        <v>1713.7423880304082</v>
      </c>
      <c r="L342" s="4">
        <f t="shared" si="51"/>
        <v>322439.42239371419</v>
      </c>
      <c r="M342" s="4">
        <f t="shared" si="52"/>
        <v>1453.4918938212334</v>
      </c>
      <c r="N342" s="4">
        <f t="shared" si="53"/>
        <v>1078.1948589791621</v>
      </c>
      <c r="O342" s="4">
        <f t="shared" si="54"/>
        <v>204063.43609469986</v>
      </c>
    </row>
    <row r="343" spans="1:15" x14ac:dyDescent="0.2">
      <c r="A343" s="2">
        <v>314</v>
      </c>
      <c r="B343" s="4" t="str">
        <f t="shared" si="44"/>
        <v/>
      </c>
      <c r="C343" s="4" t="str">
        <f t="shared" si="45"/>
        <v/>
      </c>
      <c r="D343" s="4" t="str">
        <f>IF($A343&gt;$D$20,"",SUM(C$30:C343))</f>
        <v/>
      </c>
      <c r="E343" s="4" t="str">
        <f t="shared" si="46"/>
        <v/>
      </c>
      <c r="F343" s="4" t="str">
        <f>IF($A343&gt;$D$20,"",SUM(E$30:E343))</f>
        <v/>
      </c>
      <c r="G343" s="4" t="str">
        <f t="shared" si="47"/>
        <v/>
      </c>
      <c r="H343" s="4">
        <f t="shared" si="48"/>
        <v>165.62398620457188</v>
      </c>
      <c r="I343" s="4"/>
      <c r="J343" s="4">
        <f t="shared" si="49"/>
        <v>400</v>
      </c>
      <c r="K343" s="4">
        <f t="shared" si="50"/>
        <v>1725.0509098063708</v>
      </c>
      <c r="L343" s="4">
        <f t="shared" si="51"/>
        <v>324564.47330352059</v>
      </c>
      <c r="M343" s="4">
        <f t="shared" si="52"/>
        <v>1453.4918938212334</v>
      </c>
      <c r="N343" s="4">
        <f t="shared" si="53"/>
        <v>1091.7393831066443</v>
      </c>
      <c r="O343" s="4">
        <f t="shared" si="54"/>
        <v>206608.66737162773</v>
      </c>
    </row>
    <row r="344" spans="1:15" x14ac:dyDescent="0.2">
      <c r="A344" s="2">
        <v>315</v>
      </c>
      <c r="B344" s="4" t="str">
        <f t="shared" si="44"/>
        <v/>
      </c>
      <c r="C344" s="4" t="str">
        <f t="shared" si="45"/>
        <v/>
      </c>
      <c r="D344" s="4" t="str">
        <f>IF($A344&gt;$D$20,"",SUM(C$30:C344))</f>
        <v/>
      </c>
      <c r="E344" s="4" t="str">
        <f t="shared" si="46"/>
        <v/>
      </c>
      <c r="F344" s="4" t="str">
        <f>IF($A344&gt;$D$20,"",SUM(E$30:E344))</f>
        <v/>
      </c>
      <c r="G344" s="4" t="str">
        <f t="shared" si="47"/>
        <v/>
      </c>
      <c r="H344" s="4">
        <f t="shared" si="48"/>
        <v>162.38696779138618</v>
      </c>
      <c r="I344" s="4"/>
      <c r="J344" s="4">
        <f t="shared" si="49"/>
        <v>400</v>
      </c>
      <c r="K344" s="4">
        <f t="shared" si="50"/>
        <v>1736.4199321738352</v>
      </c>
      <c r="L344" s="4">
        <f t="shared" si="51"/>
        <v>326700.89323569444</v>
      </c>
      <c r="M344" s="4">
        <f t="shared" si="52"/>
        <v>1453.4918938212334</v>
      </c>
      <c r="N344" s="4">
        <f t="shared" si="53"/>
        <v>1105.3563704382084</v>
      </c>
      <c r="O344" s="4">
        <f t="shared" si="54"/>
        <v>209167.51563588716</v>
      </c>
    </row>
    <row r="345" spans="1:15" x14ac:dyDescent="0.2">
      <c r="A345" s="2">
        <v>316</v>
      </c>
      <c r="B345" s="4" t="str">
        <f t="shared" si="44"/>
        <v/>
      </c>
      <c r="C345" s="4" t="str">
        <f t="shared" si="45"/>
        <v/>
      </c>
      <c r="D345" s="4" t="str">
        <f>IF($A345&gt;$D$20,"",SUM(C$30:C345))</f>
        <v/>
      </c>
      <c r="E345" s="4" t="str">
        <f t="shared" si="46"/>
        <v/>
      </c>
      <c r="F345" s="4" t="str">
        <f>IF($A345&gt;$D$20,"",SUM(E$30:E345))</f>
        <v/>
      </c>
      <c r="G345" s="4" t="str">
        <f t="shared" si="47"/>
        <v/>
      </c>
      <c r="H345" s="4">
        <f t="shared" si="48"/>
        <v>159.138147748569</v>
      </c>
      <c r="I345" s="4"/>
      <c r="J345" s="4">
        <f t="shared" si="49"/>
        <v>400</v>
      </c>
      <c r="K345" s="4">
        <f t="shared" si="50"/>
        <v>1747.8497788109651</v>
      </c>
      <c r="L345" s="4">
        <f t="shared" si="51"/>
        <v>328848.74301450542</v>
      </c>
      <c r="M345" s="4">
        <f t="shared" si="52"/>
        <v>1453.4918938212334</v>
      </c>
      <c r="N345" s="4">
        <f t="shared" si="53"/>
        <v>1119.0462086519963</v>
      </c>
      <c r="O345" s="4">
        <f t="shared" si="54"/>
        <v>211740.05373836038</v>
      </c>
    </row>
    <row r="346" spans="1:15" x14ac:dyDescent="0.2">
      <c r="A346" s="2">
        <v>317</v>
      </c>
      <c r="B346" s="4" t="str">
        <f t="shared" si="44"/>
        <v/>
      </c>
      <c r="C346" s="4" t="str">
        <f t="shared" si="45"/>
        <v/>
      </c>
      <c r="D346" s="4" t="str">
        <f>IF($A346&gt;$D$20,"",SUM(C$30:C346))</f>
        <v/>
      </c>
      <c r="E346" s="4" t="str">
        <f t="shared" si="46"/>
        <v/>
      </c>
      <c r="F346" s="4" t="str">
        <f>IF($A346&gt;$D$20,"",SUM(E$30:E346))</f>
        <v/>
      </c>
      <c r="G346" s="4" t="str">
        <f t="shared" si="47"/>
        <v/>
      </c>
      <c r="H346" s="4">
        <f t="shared" si="48"/>
        <v>155.87748304934576</v>
      </c>
      <c r="I346" s="4"/>
      <c r="J346" s="4">
        <f t="shared" si="49"/>
        <v>400</v>
      </c>
      <c r="K346" s="4">
        <f t="shared" si="50"/>
        <v>1759.3407751276038</v>
      </c>
      <c r="L346" s="4">
        <f t="shared" si="51"/>
        <v>331008.083789633</v>
      </c>
      <c r="M346" s="4">
        <f t="shared" si="52"/>
        <v>1453.4918938212334</v>
      </c>
      <c r="N346" s="4">
        <f t="shared" si="53"/>
        <v>1132.809287500228</v>
      </c>
      <c r="O346" s="4">
        <f t="shared" si="54"/>
        <v>214326.35491968185</v>
      </c>
    </row>
    <row r="347" spans="1:15" x14ac:dyDescent="0.2">
      <c r="A347" s="2">
        <v>318</v>
      </c>
      <c r="B347" s="4" t="str">
        <f t="shared" si="44"/>
        <v/>
      </c>
      <c r="C347" s="4" t="str">
        <f t="shared" si="45"/>
        <v/>
      </c>
      <c r="D347" s="4" t="str">
        <f>IF($A347&gt;$D$20,"",SUM(C$30:C347))</f>
        <v/>
      </c>
      <c r="E347" s="4" t="str">
        <f t="shared" si="46"/>
        <v/>
      </c>
      <c r="F347" s="4" t="str">
        <f>IF($A347&gt;$D$20,"",SUM(E$30:E347))</f>
        <v/>
      </c>
      <c r="G347" s="4" t="str">
        <f t="shared" si="47"/>
        <v/>
      </c>
      <c r="H347" s="4">
        <f t="shared" si="48"/>
        <v>152.60493051007325</v>
      </c>
      <c r="I347" s="4"/>
      <c r="J347" s="4">
        <f t="shared" si="49"/>
        <v>400</v>
      </c>
      <c r="K347" s="4">
        <f t="shared" si="50"/>
        <v>1770.8932482745365</v>
      </c>
      <c r="L347" s="4">
        <f t="shared" si="51"/>
        <v>333178.97703790752</v>
      </c>
      <c r="M347" s="4">
        <f t="shared" si="52"/>
        <v>1453.4918938212334</v>
      </c>
      <c r="N347" s="4">
        <f t="shared" si="53"/>
        <v>1146.6459988202978</v>
      </c>
      <c r="O347" s="4">
        <f t="shared" si="54"/>
        <v>216926.49281232338</v>
      </c>
    </row>
    <row r="348" spans="1:15" x14ac:dyDescent="0.2">
      <c r="A348" s="2">
        <v>319</v>
      </c>
      <c r="B348" s="4" t="str">
        <f t="shared" si="44"/>
        <v/>
      </c>
      <c r="C348" s="4" t="str">
        <f t="shared" si="45"/>
        <v/>
      </c>
      <c r="D348" s="4" t="str">
        <f>IF($A348&gt;$D$20,"",SUM(C$30:C348))</f>
        <v/>
      </c>
      <c r="E348" s="4" t="str">
        <f t="shared" si="46"/>
        <v/>
      </c>
      <c r="F348" s="4" t="str">
        <f>IF($A348&gt;$D$20,"",SUM(E$30:E348))</f>
        <v/>
      </c>
      <c r="G348" s="4" t="str">
        <f t="shared" si="47"/>
        <v/>
      </c>
      <c r="H348" s="4">
        <f t="shared" si="48"/>
        <v>149.32044678966798</v>
      </c>
      <c r="I348" s="4"/>
      <c r="J348" s="4">
        <f t="shared" si="49"/>
        <v>400</v>
      </c>
      <c r="K348" s="4">
        <f t="shared" si="50"/>
        <v>1782.5075271528051</v>
      </c>
      <c r="L348" s="4">
        <f t="shared" si="51"/>
        <v>335361.48456506035</v>
      </c>
      <c r="M348" s="4">
        <f t="shared" si="52"/>
        <v>1453.4918938212334</v>
      </c>
      <c r="N348" s="4">
        <f t="shared" si="53"/>
        <v>1160.5567365459301</v>
      </c>
      <c r="O348" s="4">
        <f t="shared" si="54"/>
        <v>219540.54144269053</v>
      </c>
    </row>
    <row r="349" spans="1:15" x14ac:dyDescent="0.2">
      <c r="A349" s="2">
        <v>320</v>
      </c>
      <c r="B349" s="4" t="str">
        <f t="shared" si="44"/>
        <v/>
      </c>
      <c r="C349" s="4" t="str">
        <f t="shared" si="45"/>
        <v/>
      </c>
      <c r="D349" s="4" t="str">
        <f>IF($A349&gt;$D$20,"",SUM(C$30:C349))</f>
        <v/>
      </c>
      <c r="E349" s="4" t="str">
        <f t="shared" si="46"/>
        <v/>
      </c>
      <c r="F349" s="4" t="str">
        <f>IF($A349&gt;$D$20,"",SUM(E$30:E349))</f>
        <v/>
      </c>
      <c r="G349" s="4" t="str">
        <f t="shared" si="47"/>
        <v/>
      </c>
      <c r="H349" s="4">
        <f t="shared" si="48"/>
        <v>146.02398838903207</v>
      </c>
      <c r="I349" s="4"/>
      <c r="J349" s="4">
        <f t="shared" si="49"/>
        <v>400</v>
      </c>
      <c r="K349" s="4">
        <f t="shared" si="50"/>
        <v>1794.1839424230727</v>
      </c>
      <c r="L349" s="4">
        <f t="shared" si="51"/>
        <v>337555.66850748344</v>
      </c>
      <c r="M349" s="4">
        <f t="shared" si="52"/>
        <v>1453.4918938212334</v>
      </c>
      <c r="N349" s="4">
        <f t="shared" si="53"/>
        <v>1174.5418967183944</v>
      </c>
      <c r="O349" s="4">
        <f t="shared" si="54"/>
        <v>222168.57523323016</v>
      </c>
    </row>
    <row r="350" spans="1:15" x14ac:dyDescent="0.2">
      <c r="A350" s="2">
        <v>321</v>
      </c>
      <c r="B350" s="4" t="str">
        <f t="shared" ref="B350:B389" si="55">IF(A350&lt;$D$20,$D$19,IF(A350&gt;$D$20,"",(1+$D$13/12)*G349))</f>
        <v/>
      </c>
      <c r="C350" s="4" t="str">
        <f t="shared" ref="C350:C389" si="56">IF(A350&gt;$D$20,"",$D$13/12*G349)</f>
        <v/>
      </c>
      <c r="D350" s="4" t="str">
        <f>IF($A350&gt;$D$20,"",SUM(C$30:C350))</f>
        <v/>
      </c>
      <c r="E350" s="4" t="str">
        <f t="shared" ref="E350:E389" si="57">IF($A350&gt;$D$20,"",B350-C350)</f>
        <v/>
      </c>
      <c r="F350" s="4" t="str">
        <f>IF($A350&gt;$D$20,"",SUM(E$30:E350))</f>
        <v/>
      </c>
      <c r="G350" s="4" t="str">
        <f t="shared" ref="G350:G389" si="58">IF(A350&gt;$D$20,"",G349-E350)</f>
        <v/>
      </c>
      <c r="H350" s="4">
        <f t="shared" ref="H350:H389" si="59">IF(A350&gt;12*$D$14,"",-IPMT($D$13/12,A350,$D$14*12,$D$12)-IF(A350&gt;$D$20,0,C350))</f>
        <v>142.71551165047714</v>
      </c>
      <c r="I350" s="4"/>
      <c r="J350" s="4">
        <f t="shared" ref="J350:J389" si="60">IF(A350&gt;$D$14*12,$D$19,$D$15)</f>
        <v>400</v>
      </c>
      <c r="K350" s="4">
        <f t="shared" ref="K350:K389" si="61">$L$13/12*L349</f>
        <v>1805.9228265150364</v>
      </c>
      <c r="L350" s="4">
        <f t="shared" ref="L350:L389" si="62">K350+J350+L349</f>
        <v>339761.59133399848</v>
      </c>
      <c r="M350" s="4">
        <f t="shared" ref="M350:M389" si="63">IF(A350&lt;=$D$20,0,$D$19)</f>
        <v>1453.4918938212334</v>
      </c>
      <c r="N350" s="4">
        <f t="shared" ref="N350:N389" si="64">$L$13/12*O349</f>
        <v>1188.6018774977813</v>
      </c>
      <c r="O350" s="4">
        <f t="shared" ref="O350:O389" si="65">N350+M350+O349</f>
        <v>224810.66900454919</v>
      </c>
    </row>
    <row r="351" spans="1:15" x14ac:dyDescent="0.2">
      <c r="A351" s="2">
        <v>322</v>
      </c>
      <c r="B351" s="4" t="str">
        <f t="shared" si="55"/>
        <v/>
      </c>
      <c r="C351" s="4" t="str">
        <f t="shared" si="56"/>
        <v/>
      </c>
      <c r="D351" s="4" t="str">
        <f>IF($A351&gt;$D$20,"",SUM(C$30:C351))</f>
        <v/>
      </c>
      <c r="E351" s="4" t="str">
        <f t="shared" si="57"/>
        <v/>
      </c>
      <c r="F351" s="4" t="str">
        <f>IF($A351&gt;$D$20,"",SUM(E$30:E351))</f>
        <v/>
      </c>
      <c r="G351" s="4" t="str">
        <f t="shared" si="58"/>
        <v/>
      </c>
      <c r="H351" s="4">
        <f t="shared" si="59"/>
        <v>139.39497275714626</v>
      </c>
      <c r="I351" s="4"/>
      <c r="J351" s="4">
        <f t="shared" si="60"/>
        <v>400</v>
      </c>
      <c r="K351" s="4">
        <f t="shared" si="61"/>
        <v>1817.7245136368917</v>
      </c>
      <c r="L351" s="4">
        <f t="shared" si="62"/>
        <v>341979.31584763539</v>
      </c>
      <c r="M351" s="4">
        <f t="shared" si="63"/>
        <v>1453.4918938212334</v>
      </c>
      <c r="N351" s="4">
        <f t="shared" si="64"/>
        <v>1202.7370791743381</v>
      </c>
      <c r="O351" s="4">
        <f t="shared" si="65"/>
        <v>227466.89797754475</v>
      </c>
    </row>
    <row r="352" spans="1:15" x14ac:dyDescent="0.2">
      <c r="A352" s="2">
        <v>323</v>
      </c>
      <c r="B352" s="4" t="str">
        <f t="shared" si="55"/>
        <v/>
      </c>
      <c r="C352" s="4" t="str">
        <f t="shared" si="56"/>
        <v/>
      </c>
      <c r="D352" s="4" t="str">
        <f>IF($A352&gt;$D$20,"",SUM(C$30:C352))</f>
        <v/>
      </c>
      <c r="E352" s="4" t="str">
        <f t="shared" si="57"/>
        <v/>
      </c>
      <c r="F352" s="4" t="str">
        <f>IF($A352&gt;$D$20,"",SUM(E$30:E352))</f>
        <v/>
      </c>
      <c r="G352" s="4" t="str">
        <f t="shared" si="58"/>
        <v/>
      </c>
      <c r="H352" s="4">
        <f t="shared" si="59"/>
        <v>136.06232773243343</v>
      </c>
      <c r="I352" s="4"/>
      <c r="J352" s="4">
        <f t="shared" si="60"/>
        <v>400</v>
      </c>
      <c r="K352" s="4">
        <f t="shared" si="61"/>
        <v>1829.5893397848492</v>
      </c>
      <c r="L352" s="4">
        <f t="shared" si="62"/>
        <v>344208.90518742026</v>
      </c>
      <c r="M352" s="4">
        <f t="shared" si="63"/>
        <v>1453.4918938212334</v>
      </c>
      <c r="N352" s="4">
        <f t="shared" si="64"/>
        <v>1216.9479041798643</v>
      </c>
      <c r="O352" s="4">
        <f t="shared" si="65"/>
        <v>230137.33777554584</v>
      </c>
    </row>
    <row r="353" spans="1:15" x14ac:dyDescent="0.2">
      <c r="A353" s="2">
        <v>324</v>
      </c>
      <c r="B353" s="4" t="str">
        <f t="shared" si="55"/>
        <v/>
      </c>
      <c r="C353" s="4" t="str">
        <f t="shared" si="56"/>
        <v/>
      </c>
      <c r="D353" s="4" t="str">
        <f>IF($A353&gt;$D$20,"",SUM(C$30:C353))</f>
        <v/>
      </c>
      <c r="E353" s="4" t="str">
        <f t="shared" si="57"/>
        <v/>
      </c>
      <c r="F353" s="4" t="str">
        <f>IF($A353&gt;$D$20,"",SUM(E$30:E353))</f>
        <v/>
      </c>
      <c r="G353" s="4" t="str">
        <f t="shared" si="58"/>
        <v/>
      </c>
      <c r="H353" s="4">
        <f t="shared" si="59"/>
        <v>132.71753243940137</v>
      </c>
      <c r="I353" s="4"/>
      <c r="J353" s="4">
        <f t="shared" si="60"/>
        <v>400</v>
      </c>
      <c r="K353" s="4">
        <f t="shared" si="61"/>
        <v>1841.5176427526983</v>
      </c>
      <c r="L353" s="4">
        <f t="shared" si="62"/>
        <v>346450.42283017293</v>
      </c>
      <c r="M353" s="4">
        <f t="shared" si="63"/>
        <v>1453.4918938212334</v>
      </c>
      <c r="N353" s="4">
        <f t="shared" si="64"/>
        <v>1231.2347570991701</v>
      </c>
      <c r="O353" s="4">
        <f t="shared" si="65"/>
        <v>232822.06442646624</v>
      </c>
    </row>
    <row r="354" spans="1:15" x14ac:dyDescent="0.2">
      <c r="A354" s="2">
        <v>325</v>
      </c>
      <c r="B354" s="4" t="str">
        <f t="shared" si="55"/>
        <v/>
      </c>
      <c r="C354" s="4" t="str">
        <f t="shared" si="56"/>
        <v/>
      </c>
      <c r="D354" s="4" t="str">
        <f>IF($A354&gt;$D$20,"",SUM(C$30:C354))</f>
        <v/>
      </c>
      <c r="E354" s="4" t="str">
        <f t="shared" si="57"/>
        <v/>
      </c>
      <c r="F354" s="4" t="str">
        <f>IF($A354&gt;$D$20,"",SUM(E$30:E354))</f>
        <v/>
      </c>
      <c r="G354" s="4" t="str">
        <f t="shared" si="58"/>
        <v/>
      </c>
      <c r="H354" s="4">
        <f t="shared" si="59"/>
        <v>129.36054258019678</v>
      </c>
      <c r="I354" s="4"/>
      <c r="J354" s="4">
        <f t="shared" si="60"/>
        <v>400</v>
      </c>
      <c r="K354" s="4">
        <f t="shared" si="61"/>
        <v>1853.509762141425</v>
      </c>
      <c r="L354" s="4">
        <f t="shared" si="62"/>
        <v>348703.93259231438</v>
      </c>
      <c r="M354" s="4">
        <f t="shared" si="63"/>
        <v>1453.4918938212334</v>
      </c>
      <c r="N354" s="4">
        <f t="shared" si="64"/>
        <v>1245.5980446815943</v>
      </c>
      <c r="O354" s="4">
        <f t="shared" si="65"/>
        <v>235521.15436496906</v>
      </c>
    </row>
    <row r="355" spans="1:15" x14ac:dyDescent="0.2">
      <c r="A355" s="2">
        <v>326</v>
      </c>
      <c r="B355" s="4" t="str">
        <f t="shared" si="55"/>
        <v/>
      </c>
      <c r="C355" s="4" t="str">
        <f t="shared" si="56"/>
        <v/>
      </c>
      <c r="D355" s="4" t="str">
        <f>IF($A355&gt;$D$20,"",SUM(C$30:C355))</f>
        <v/>
      </c>
      <c r="E355" s="4" t="str">
        <f t="shared" si="57"/>
        <v/>
      </c>
      <c r="F355" s="4" t="str">
        <f>IF($A355&gt;$D$20,"",SUM(E$30:E355))</f>
        <v/>
      </c>
      <c r="G355" s="4" t="str">
        <f t="shared" si="58"/>
        <v/>
      </c>
      <c r="H355" s="4">
        <f t="shared" si="59"/>
        <v>125.99131369546382</v>
      </c>
      <c r="I355" s="4"/>
      <c r="J355" s="4">
        <f t="shared" si="60"/>
        <v>400</v>
      </c>
      <c r="K355" s="4">
        <f t="shared" si="61"/>
        <v>1865.5660393688818</v>
      </c>
      <c r="L355" s="4">
        <f t="shared" si="62"/>
        <v>350969.49863168324</v>
      </c>
      <c r="M355" s="4">
        <f t="shared" si="63"/>
        <v>1453.4918938212334</v>
      </c>
      <c r="N355" s="4">
        <f t="shared" si="64"/>
        <v>1260.0381758525843</v>
      </c>
      <c r="O355" s="4">
        <f t="shared" si="65"/>
        <v>238234.68443464287</v>
      </c>
    </row>
    <row r="356" spans="1:15" x14ac:dyDescent="0.2">
      <c r="A356" s="2">
        <v>327</v>
      </c>
      <c r="B356" s="4" t="str">
        <f t="shared" si="55"/>
        <v/>
      </c>
      <c r="C356" s="4" t="str">
        <f t="shared" si="56"/>
        <v/>
      </c>
      <c r="D356" s="4" t="str">
        <f>IF($A356&gt;$D$20,"",SUM(C$30:C356))</f>
        <v/>
      </c>
      <c r="E356" s="4" t="str">
        <f t="shared" si="57"/>
        <v/>
      </c>
      <c r="F356" s="4" t="str">
        <f>IF($A356&gt;$D$20,"",SUM(E$30:E356))</f>
        <v/>
      </c>
      <c r="G356" s="4" t="str">
        <f t="shared" si="58"/>
        <v/>
      </c>
      <c r="H356" s="4">
        <f t="shared" si="59"/>
        <v>122.60980116375531</v>
      </c>
      <c r="I356" s="4"/>
      <c r="J356" s="4">
        <f t="shared" si="60"/>
        <v>400</v>
      </c>
      <c r="K356" s="4">
        <f t="shared" si="61"/>
        <v>1877.6868176795051</v>
      </c>
      <c r="L356" s="4">
        <f t="shared" si="62"/>
        <v>353247.18544936273</v>
      </c>
      <c r="M356" s="4">
        <f t="shared" si="63"/>
        <v>1453.4918938212334</v>
      </c>
      <c r="N356" s="4">
        <f t="shared" si="64"/>
        <v>1274.5555617253392</v>
      </c>
      <c r="O356" s="4">
        <f t="shared" si="65"/>
        <v>240962.73189018943</v>
      </c>
    </row>
    <row r="357" spans="1:15" x14ac:dyDescent="0.2">
      <c r="A357" s="2">
        <v>328</v>
      </c>
      <c r="B357" s="4" t="str">
        <f t="shared" si="55"/>
        <v/>
      </c>
      <c r="C357" s="4" t="str">
        <f t="shared" si="56"/>
        <v/>
      </c>
      <c r="D357" s="4" t="str">
        <f>IF($A357&gt;$D$20,"",SUM(C$30:C357))</f>
        <v/>
      </c>
      <c r="E357" s="4" t="str">
        <f t="shared" si="57"/>
        <v/>
      </c>
      <c r="F357" s="4" t="str">
        <f>IF($A357&gt;$D$20,"",SUM(E$30:E357))</f>
        <v/>
      </c>
      <c r="G357" s="4" t="str">
        <f t="shared" si="58"/>
        <v/>
      </c>
      <c r="H357" s="4">
        <f t="shared" si="59"/>
        <v>119.21596020094158</v>
      </c>
      <c r="I357" s="4"/>
      <c r="J357" s="4">
        <f t="shared" si="60"/>
        <v>400</v>
      </c>
      <c r="K357" s="4">
        <f t="shared" si="61"/>
        <v>1889.8724421540905</v>
      </c>
      <c r="L357" s="4">
        <f t="shared" si="62"/>
        <v>355537.05789151683</v>
      </c>
      <c r="M357" s="4">
        <f t="shared" si="63"/>
        <v>1453.4918938212334</v>
      </c>
      <c r="N357" s="4">
        <f t="shared" si="64"/>
        <v>1289.1506156125133</v>
      </c>
      <c r="O357" s="4">
        <f t="shared" si="65"/>
        <v>243705.37439962319</v>
      </c>
    </row>
    <row r="358" spans="1:15" x14ac:dyDescent="0.2">
      <c r="A358" s="2">
        <v>329</v>
      </c>
      <c r="B358" s="4" t="str">
        <f t="shared" si="55"/>
        <v/>
      </c>
      <c r="C358" s="4" t="str">
        <f t="shared" si="56"/>
        <v/>
      </c>
      <c r="D358" s="4" t="str">
        <f>IF($A358&gt;$D$20,"",SUM(C$30:C358))</f>
        <v/>
      </c>
      <c r="E358" s="4" t="str">
        <f t="shared" si="57"/>
        <v/>
      </c>
      <c r="F358" s="4" t="str">
        <f>IF($A358&gt;$D$20,"",SUM(E$30:E358))</f>
        <v/>
      </c>
      <c r="G358" s="4" t="str">
        <f t="shared" si="58"/>
        <v/>
      </c>
      <c r="H358" s="4">
        <f t="shared" si="59"/>
        <v>115.80974585961759</v>
      </c>
      <c r="I358" s="4"/>
      <c r="J358" s="4">
        <f t="shared" si="60"/>
        <v>400</v>
      </c>
      <c r="K358" s="4">
        <f t="shared" si="61"/>
        <v>1902.1232597196149</v>
      </c>
      <c r="L358" s="4">
        <f t="shared" si="62"/>
        <v>357839.18115123647</v>
      </c>
      <c r="M358" s="4">
        <f t="shared" si="63"/>
        <v>1453.4918938212334</v>
      </c>
      <c r="N358" s="4">
        <f t="shared" si="64"/>
        <v>1303.823753037984</v>
      </c>
      <c r="O358" s="4">
        <f t="shared" si="65"/>
        <v>246462.6900464824</v>
      </c>
    </row>
    <row r="359" spans="1:15" x14ac:dyDescent="0.2">
      <c r="A359" s="2">
        <v>330</v>
      </c>
      <c r="B359" s="4" t="str">
        <f t="shared" si="55"/>
        <v/>
      </c>
      <c r="C359" s="4" t="str">
        <f t="shared" si="56"/>
        <v/>
      </c>
      <c r="D359" s="4" t="str">
        <f>IF($A359&gt;$D$20,"",SUM(C$30:C359))</f>
        <v/>
      </c>
      <c r="E359" s="4" t="str">
        <f t="shared" si="57"/>
        <v/>
      </c>
      <c r="F359" s="4" t="str">
        <f>IF($A359&gt;$D$20,"",SUM(E$30:E359))</f>
        <v/>
      </c>
      <c r="G359" s="4" t="str">
        <f t="shared" si="58"/>
        <v/>
      </c>
      <c r="H359" s="4">
        <f t="shared" si="59"/>
        <v>112.39111302850755</v>
      </c>
      <c r="I359" s="4"/>
      <c r="J359" s="4">
        <f t="shared" si="60"/>
        <v>400</v>
      </c>
      <c r="K359" s="4">
        <f t="shared" si="61"/>
        <v>1914.439619159115</v>
      </c>
      <c r="L359" s="4">
        <f t="shared" si="62"/>
        <v>360153.62077039556</v>
      </c>
      <c r="M359" s="4">
        <f t="shared" si="63"/>
        <v>1453.4918938212334</v>
      </c>
      <c r="N359" s="4">
        <f t="shared" si="64"/>
        <v>1318.5753917486807</v>
      </c>
      <c r="O359" s="4">
        <f t="shared" si="65"/>
        <v>249234.75733205231</v>
      </c>
    </row>
    <row r="360" spans="1:15" x14ac:dyDescent="0.2">
      <c r="A360" s="2">
        <v>331</v>
      </c>
      <c r="B360" s="4" t="str">
        <f t="shared" si="55"/>
        <v/>
      </c>
      <c r="C360" s="4" t="str">
        <f t="shared" si="56"/>
        <v/>
      </c>
      <c r="D360" s="4" t="str">
        <f>IF($A360&gt;$D$20,"",SUM(C$30:C360))</f>
        <v/>
      </c>
      <c r="E360" s="4" t="str">
        <f t="shared" si="57"/>
        <v/>
      </c>
      <c r="F360" s="4" t="str">
        <f>IF($A360&gt;$D$20,"",SUM(E$30:E360))</f>
        <v/>
      </c>
      <c r="G360" s="4" t="str">
        <f t="shared" si="58"/>
        <v/>
      </c>
      <c r="H360" s="4">
        <f t="shared" si="59"/>
        <v>108.9600164318674</v>
      </c>
      <c r="I360" s="4"/>
      <c r="J360" s="4">
        <f t="shared" si="60"/>
        <v>400</v>
      </c>
      <c r="K360" s="4">
        <f t="shared" si="61"/>
        <v>1926.8218711216161</v>
      </c>
      <c r="L360" s="4">
        <f t="shared" si="62"/>
        <v>362480.44264151715</v>
      </c>
      <c r="M360" s="4">
        <f t="shared" si="63"/>
        <v>1453.4918938212334</v>
      </c>
      <c r="N360" s="4">
        <f t="shared" si="64"/>
        <v>1333.4059517264798</v>
      </c>
      <c r="O360" s="4">
        <f t="shared" si="65"/>
        <v>252021.65517760001</v>
      </c>
    </row>
    <row r="361" spans="1:15" x14ac:dyDescent="0.2">
      <c r="A361" s="2">
        <v>332</v>
      </c>
      <c r="B361" s="4" t="str">
        <f t="shared" si="55"/>
        <v/>
      </c>
      <c r="C361" s="4" t="str">
        <f t="shared" si="56"/>
        <v/>
      </c>
      <c r="D361" s="4" t="str">
        <f>IF($A361&gt;$D$20,"",SUM(C$30:C361))</f>
        <v/>
      </c>
      <c r="E361" s="4" t="str">
        <f t="shared" si="57"/>
        <v/>
      </c>
      <c r="F361" s="4" t="str">
        <f>IF($A361&gt;$D$20,"",SUM(E$30:E361))</f>
        <v/>
      </c>
      <c r="G361" s="4" t="str">
        <f t="shared" si="58"/>
        <v/>
      </c>
      <c r="H361" s="4">
        <f t="shared" si="59"/>
        <v>105.51641062888532</v>
      </c>
      <c r="I361" s="4"/>
      <c r="J361" s="4">
        <f t="shared" si="60"/>
        <v>400</v>
      </c>
      <c r="K361" s="4">
        <f t="shared" si="61"/>
        <v>1939.2703681321166</v>
      </c>
      <c r="L361" s="4">
        <f t="shared" si="62"/>
        <v>364819.71300964925</v>
      </c>
      <c r="M361" s="4">
        <f t="shared" si="63"/>
        <v>1453.4918938212334</v>
      </c>
      <c r="N361" s="4">
        <f t="shared" si="64"/>
        <v>1348.3158552001601</v>
      </c>
      <c r="O361" s="4">
        <f t="shared" si="65"/>
        <v>254823.4629266214</v>
      </c>
    </row>
    <row r="362" spans="1:15" x14ac:dyDescent="0.2">
      <c r="A362" s="2">
        <v>333</v>
      </c>
      <c r="B362" s="4" t="str">
        <f t="shared" si="55"/>
        <v/>
      </c>
      <c r="C362" s="4" t="str">
        <f t="shared" si="56"/>
        <v/>
      </c>
      <c r="D362" s="4" t="str">
        <f>IF($A362&gt;$D$20,"",SUM(C$30:C362))</f>
        <v/>
      </c>
      <c r="E362" s="4" t="str">
        <f t="shared" si="57"/>
        <v/>
      </c>
      <c r="F362" s="4" t="str">
        <f>IF($A362&gt;$D$20,"",SUM(E$30:E362))</f>
        <v/>
      </c>
      <c r="G362" s="4" t="str">
        <f t="shared" si="58"/>
        <v/>
      </c>
      <c r="H362" s="4">
        <f t="shared" si="59"/>
        <v>102.06025001307989</v>
      </c>
      <c r="I362" s="4"/>
      <c r="J362" s="4">
        <f t="shared" si="60"/>
        <v>400</v>
      </c>
      <c r="K362" s="4">
        <f t="shared" si="61"/>
        <v>1951.7854646016233</v>
      </c>
      <c r="L362" s="4">
        <f t="shared" si="62"/>
        <v>367171.4984742509</v>
      </c>
      <c r="M362" s="4">
        <f t="shared" si="63"/>
        <v>1453.4918938212334</v>
      </c>
      <c r="N362" s="4">
        <f t="shared" si="64"/>
        <v>1363.3055266574245</v>
      </c>
      <c r="O362" s="4">
        <f t="shared" si="65"/>
        <v>257640.26034710006</v>
      </c>
    </row>
    <row r="363" spans="1:15" x14ac:dyDescent="0.2">
      <c r="A363" s="2">
        <v>334</v>
      </c>
      <c r="B363" s="4" t="str">
        <f t="shared" si="55"/>
        <v/>
      </c>
      <c r="C363" s="4" t="str">
        <f t="shared" si="56"/>
        <v/>
      </c>
      <c r="D363" s="4" t="str">
        <f>IF($A363&gt;$D$20,"",SUM(C$30:C363))</f>
        <v/>
      </c>
      <c r="E363" s="4" t="str">
        <f t="shared" si="57"/>
        <v/>
      </c>
      <c r="F363" s="4" t="str">
        <f>IF($A363&gt;$D$20,"",SUM(E$30:E363))</f>
        <v/>
      </c>
      <c r="G363" s="4" t="str">
        <f t="shared" si="58"/>
        <v/>
      </c>
      <c r="H363" s="4">
        <f t="shared" si="59"/>
        <v>98.591488811695996</v>
      </c>
      <c r="I363" s="4"/>
      <c r="J363" s="4">
        <f t="shared" si="60"/>
        <v>400</v>
      </c>
      <c r="K363" s="4">
        <f t="shared" si="61"/>
        <v>1964.3675168372422</v>
      </c>
      <c r="L363" s="4">
        <f t="shared" si="62"/>
        <v>369535.86599108815</v>
      </c>
      <c r="M363" s="4">
        <f t="shared" si="63"/>
        <v>1453.4918938212334</v>
      </c>
      <c r="N363" s="4">
        <f t="shared" si="64"/>
        <v>1378.3753928569852</v>
      </c>
      <c r="O363" s="4">
        <f t="shared" si="65"/>
        <v>260472.12763377829</v>
      </c>
    </row>
    <row r="364" spans="1:15" x14ac:dyDescent="0.2">
      <c r="A364" s="2">
        <v>335</v>
      </c>
      <c r="B364" s="4" t="str">
        <f t="shared" si="55"/>
        <v/>
      </c>
      <c r="C364" s="4" t="str">
        <f t="shared" si="56"/>
        <v/>
      </c>
      <c r="D364" s="4" t="str">
        <f>IF($A364&gt;$D$20,"",SUM(C$30:C364))</f>
        <v/>
      </c>
      <c r="E364" s="4" t="str">
        <f t="shared" si="57"/>
        <v/>
      </c>
      <c r="F364" s="4" t="str">
        <f>IF($A364&gt;$D$20,"",SUM(E$30:E364))</f>
        <v/>
      </c>
      <c r="G364" s="4" t="str">
        <f t="shared" si="58"/>
        <v/>
      </c>
      <c r="H364" s="4">
        <f t="shared" si="59"/>
        <v>95.110081085098727</v>
      </c>
      <c r="I364" s="4"/>
      <c r="J364" s="4">
        <f t="shared" si="60"/>
        <v>400</v>
      </c>
      <c r="K364" s="4">
        <f t="shared" si="61"/>
        <v>1977.0168830523214</v>
      </c>
      <c r="L364" s="4">
        <f t="shared" si="62"/>
        <v>371912.88287414046</v>
      </c>
      <c r="M364" s="4">
        <f t="shared" si="63"/>
        <v>1453.4918938212334</v>
      </c>
      <c r="N364" s="4">
        <f t="shared" si="64"/>
        <v>1393.5258828407138</v>
      </c>
      <c r="O364" s="4">
        <f t="shared" si="65"/>
        <v>263319.14541044022</v>
      </c>
    </row>
    <row r="365" spans="1:15" x14ac:dyDescent="0.2">
      <c r="A365" s="2">
        <v>336</v>
      </c>
      <c r="B365" s="4" t="str">
        <f t="shared" si="55"/>
        <v/>
      </c>
      <c r="C365" s="4" t="str">
        <f t="shared" si="56"/>
        <v/>
      </c>
      <c r="D365" s="4" t="str">
        <f>IF($A365&gt;$D$20,"",SUM(C$30:C365))</f>
        <v/>
      </c>
      <c r="E365" s="4" t="str">
        <f t="shared" si="57"/>
        <v/>
      </c>
      <c r="F365" s="4" t="str">
        <f>IF($A365&gt;$D$20,"",SUM(E$30:E365))</f>
        <v/>
      </c>
      <c r="G365" s="4" t="str">
        <f t="shared" si="58"/>
        <v/>
      </c>
      <c r="H365" s="4">
        <f t="shared" si="59"/>
        <v>91.615980726164892</v>
      </c>
      <c r="I365" s="4"/>
      <c r="J365" s="4">
        <f t="shared" si="60"/>
        <v>400</v>
      </c>
      <c r="K365" s="4">
        <f t="shared" si="61"/>
        <v>1989.7339233766513</v>
      </c>
      <c r="L365" s="4">
        <f t="shared" si="62"/>
        <v>374302.61679751711</v>
      </c>
      <c r="M365" s="4">
        <f t="shared" si="63"/>
        <v>1453.4918938212334</v>
      </c>
      <c r="N365" s="4">
        <f t="shared" si="64"/>
        <v>1408.7574279458552</v>
      </c>
      <c r="O365" s="4">
        <f t="shared" si="65"/>
        <v>266181.39473220729</v>
      </c>
    </row>
    <row r="366" spans="1:15" x14ac:dyDescent="0.2">
      <c r="A366" s="2">
        <v>337</v>
      </c>
      <c r="B366" s="4" t="str">
        <f t="shared" si="55"/>
        <v/>
      </c>
      <c r="C366" s="4" t="str">
        <f t="shared" si="56"/>
        <v/>
      </c>
      <c r="D366" s="4" t="str">
        <f>IF($A366&gt;$D$20,"",SUM(C$30:C366))</f>
        <v/>
      </c>
      <c r="E366" s="4" t="str">
        <f t="shared" si="57"/>
        <v/>
      </c>
      <c r="F366" s="4" t="str">
        <f>IF($A366&gt;$D$20,"",SUM(E$30:E366))</f>
        <v/>
      </c>
      <c r="G366" s="4" t="str">
        <f t="shared" si="58"/>
        <v/>
      </c>
      <c r="H366" s="4">
        <f t="shared" si="59"/>
        <v>88.109141459672472</v>
      </c>
      <c r="I366" s="4"/>
      <c r="J366" s="4">
        <f t="shared" si="60"/>
        <v>400</v>
      </c>
      <c r="K366" s="4">
        <f t="shared" si="61"/>
        <v>2002.5189998667165</v>
      </c>
      <c r="L366" s="4">
        <f t="shared" si="62"/>
        <v>376705.13579738385</v>
      </c>
      <c r="M366" s="4">
        <f t="shared" si="63"/>
        <v>1453.4918938212334</v>
      </c>
      <c r="N366" s="4">
        <f t="shared" si="64"/>
        <v>1424.070461817309</v>
      </c>
      <c r="O366" s="4">
        <f t="shared" si="65"/>
        <v>269058.95708784583</v>
      </c>
    </row>
    <row r="367" spans="1:15" x14ac:dyDescent="0.2">
      <c r="A367" s="2">
        <v>338</v>
      </c>
      <c r="B367" s="4" t="str">
        <f t="shared" si="55"/>
        <v/>
      </c>
      <c r="C367" s="4" t="str">
        <f t="shared" si="56"/>
        <v/>
      </c>
      <c r="D367" s="4" t="str">
        <f>IF($A367&gt;$D$20,"",SUM(C$30:C367))</f>
        <v/>
      </c>
      <c r="E367" s="4" t="str">
        <f t="shared" si="57"/>
        <v/>
      </c>
      <c r="F367" s="4" t="str">
        <f>IF($A367&gt;$D$20,"",SUM(E$30:E367))</f>
        <v/>
      </c>
      <c r="G367" s="4" t="str">
        <f t="shared" si="58"/>
        <v/>
      </c>
      <c r="H367" s="4">
        <f t="shared" si="59"/>
        <v>84.589516841687612</v>
      </c>
      <c r="I367" s="4"/>
      <c r="J367" s="4">
        <f t="shared" si="60"/>
        <v>400</v>
      </c>
      <c r="K367" s="4">
        <f t="shared" si="61"/>
        <v>2015.3724765160034</v>
      </c>
      <c r="L367" s="4">
        <f t="shared" si="62"/>
        <v>379120.50827389985</v>
      </c>
      <c r="M367" s="4">
        <f t="shared" si="63"/>
        <v>1453.4918938212334</v>
      </c>
      <c r="N367" s="4">
        <f t="shared" si="64"/>
        <v>1439.4654204199751</v>
      </c>
      <c r="O367" s="4">
        <f t="shared" si="65"/>
        <v>271951.91440208704</v>
      </c>
    </row>
    <row r="368" spans="1:15" x14ac:dyDescent="0.2">
      <c r="A368" s="2">
        <v>339</v>
      </c>
      <c r="B368" s="4" t="str">
        <f t="shared" si="55"/>
        <v/>
      </c>
      <c r="C368" s="4" t="str">
        <f t="shared" si="56"/>
        <v/>
      </c>
      <c r="D368" s="4" t="str">
        <f>IF($A368&gt;$D$20,"",SUM(C$30:C368))</f>
        <v/>
      </c>
      <c r="E368" s="4" t="str">
        <f t="shared" si="57"/>
        <v/>
      </c>
      <c r="F368" s="4" t="str">
        <f>IF($A368&gt;$D$20,"",SUM(E$30:E368))</f>
        <v/>
      </c>
      <c r="G368" s="4" t="str">
        <f t="shared" si="58"/>
        <v/>
      </c>
      <c r="H368" s="4">
        <f t="shared" si="59"/>
        <v>81.057060258949676</v>
      </c>
      <c r="I368" s="4"/>
      <c r="J368" s="4">
        <f t="shared" si="60"/>
        <v>400</v>
      </c>
      <c r="K368" s="4">
        <f t="shared" si="61"/>
        <v>2028.2947192653642</v>
      </c>
      <c r="L368" s="4">
        <f t="shared" si="62"/>
        <v>381548.80299316521</v>
      </c>
      <c r="M368" s="4">
        <f t="shared" si="63"/>
        <v>1453.4918938212334</v>
      </c>
      <c r="N368" s="4">
        <f t="shared" si="64"/>
        <v>1454.9427420511656</v>
      </c>
      <c r="O368" s="4">
        <f t="shared" si="65"/>
        <v>274860.34903795941</v>
      </c>
    </row>
    <row r="369" spans="1:15" x14ac:dyDescent="0.2">
      <c r="A369" s="2">
        <v>340</v>
      </c>
      <c r="B369" s="4" t="str">
        <f t="shared" si="55"/>
        <v/>
      </c>
      <c r="C369" s="4" t="str">
        <f t="shared" si="56"/>
        <v/>
      </c>
      <c r="D369" s="4" t="str">
        <f>IF($A369&gt;$D$20,"",SUM(C$30:C369))</f>
        <v/>
      </c>
      <c r="E369" s="4" t="str">
        <f t="shared" si="57"/>
        <v/>
      </c>
      <c r="F369" s="4" t="str">
        <f>IF($A369&gt;$D$20,"",SUM(E$30:E369))</f>
        <v/>
      </c>
      <c r="G369" s="4" t="str">
        <f t="shared" si="58"/>
        <v/>
      </c>
      <c r="H369" s="4">
        <f t="shared" si="59"/>
        <v>77.511724928253855</v>
      </c>
      <c r="I369" s="4"/>
      <c r="J369" s="4">
        <f t="shared" si="60"/>
        <v>400</v>
      </c>
      <c r="K369" s="4">
        <f t="shared" si="61"/>
        <v>2041.2860960134337</v>
      </c>
      <c r="L369" s="4">
        <f t="shared" si="62"/>
        <v>383990.08908917865</v>
      </c>
      <c r="M369" s="4">
        <f t="shared" si="63"/>
        <v>1453.4918938212334</v>
      </c>
      <c r="N369" s="4">
        <f t="shared" si="64"/>
        <v>1470.5028673530828</v>
      </c>
      <c r="O369" s="4">
        <f t="shared" si="65"/>
        <v>277784.34379913373</v>
      </c>
    </row>
    <row r="370" spans="1:15" x14ac:dyDescent="0.2">
      <c r="A370" s="2">
        <v>341</v>
      </c>
      <c r="B370" s="4" t="str">
        <f t="shared" si="55"/>
        <v/>
      </c>
      <c r="C370" s="4" t="str">
        <f t="shared" si="56"/>
        <v/>
      </c>
      <c r="D370" s="4" t="str">
        <f>IF($A370&gt;$D$20,"",SUM(C$30:C370))</f>
        <v/>
      </c>
      <c r="E370" s="4" t="str">
        <f t="shared" si="57"/>
        <v/>
      </c>
      <c r="F370" s="4" t="str">
        <f>IF($A370&gt;$D$20,"",SUM(E$30:E370))</f>
        <v/>
      </c>
      <c r="G370" s="4" t="str">
        <f t="shared" si="58"/>
        <v/>
      </c>
      <c r="H370" s="4">
        <f t="shared" si="59"/>
        <v>73.953463895831518</v>
      </c>
      <c r="I370" s="4"/>
      <c r="J370" s="4">
        <f t="shared" si="60"/>
        <v>400</v>
      </c>
      <c r="K370" s="4">
        <f t="shared" si="61"/>
        <v>2054.3469766271055</v>
      </c>
      <c r="L370" s="4">
        <f t="shared" si="62"/>
        <v>386444.43606580578</v>
      </c>
      <c r="M370" s="4">
        <f t="shared" si="63"/>
        <v>1453.4918938212334</v>
      </c>
      <c r="N370" s="4">
        <f t="shared" si="64"/>
        <v>1486.1462393253653</v>
      </c>
      <c r="O370" s="4">
        <f t="shared" si="65"/>
        <v>280723.98193228035</v>
      </c>
    </row>
    <row r="371" spans="1:15" x14ac:dyDescent="0.2">
      <c r="A371" s="2">
        <v>342</v>
      </c>
      <c r="B371" s="4" t="str">
        <f t="shared" si="55"/>
        <v/>
      </c>
      <c r="C371" s="4" t="str">
        <f t="shared" si="56"/>
        <v/>
      </c>
      <c r="D371" s="4" t="str">
        <f>IF($A371&gt;$D$20,"",SUM(C$30:C371))</f>
        <v/>
      </c>
      <c r="E371" s="4" t="str">
        <f t="shared" si="57"/>
        <v/>
      </c>
      <c r="F371" s="4" t="str">
        <f>IF($A371&gt;$D$20,"",SUM(E$30:E371))</f>
        <v/>
      </c>
      <c r="G371" s="4" t="str">
        <f t="shared" si="58"/>
        <v/>
      </c>
      <c r="H371" s="4">
        <f t="shared" si="59"/>
        <v>70.382230036728501</v>
      </c>
      <c r="I371" s="4"/>
      <c r="J371" s="4">
        <f t="shared" si="60"/>
        <v>400</v>
      </c>
      <c r="K371" s="4">
        <f t="shared" si="61"/>
        <v>2067.4777329520607</v>
      </c>
      <c r="L371" s="4">
        <f t="shared" si="62"/>
        <v>388911.91379875783</v>
      </c>
      <c r="M371" s="4">
        <f t="shared" si="63"/>
        <v>1453.4918938212334</v>
      </c>
      <c r="N371" s="4">
        <f t="shared" si="64"/>
        <v>1501.8733033376998</v>
      </c>
      <c r="O371" s="4">
        <f t="shared" si="65"/>
        <v>283679.34712943929</v>
      </c>
    </row>
    <row r="372" spans="1:15" x14ac:dyDescent="0.2">
      <c r="A372" s="2">
        <v>343</v>
      </c>
      <c r="B372" s="4" t="str">
        <f t="shared" si="55"/>
        <v/>
      </c>
      <c r="C372" s="4" t="str">
        <f t="shared" si="56"/>
        <v/>
      </c>
      <c r="D372" s="4" t="str">
        <f>IF($A372&gt;$D$20,"",SUM(C$30:C372))</f>
        <v/>
      </c>
      <c r="E372" s="4" t="str">
        <f t="shared" si="57"/>
        <v/>
      </c>
      <c r="F372" s="4" t="str">
        <f>IF($A372&gt;$D$20,"",SUM(E$30:E372))</f>
        <v/>
      </c>
      <c r="G372" s="4" t="str">
        <f t="shared" si="58"/>
        <v/>
      </c>
      <c r="H372" s="4">
        <f t="shared" si="59"/>
        <v>66.797976054180836</v>
      </c>
      <c r="I372" s="4"/>
      <c r="J372" s="4">
        <f t="shared" si="60"/>
        <v>400</v>
      </c>
      <c r="K372" s="4">
        <f t="shared" si="61"/>
        <v>2080.6787388233543</v>
      </c>
      <c r="L372" s="4">
        <f t="shared" si="62"/>
        <v>391392.59253758116</v>
      </c>
      <c r="M372" s="4">
        <f t="shared" si="63"/>
        <v>1453.4918938212334</v>
      </c>
      <c r="N372" s="4">
        <f t="shared" si="64"/>
        <v>1517.6845071425003</v>
      </c>
      <c r="O372" s="4">
        <f t="shared" si="65"/>
        <v>286650.52353040304</v>
      </c>
    </row>
    <row r="373" spans="1:15" x14ac:dyDescent="0.2">
      <c r="A373" s="2">
        <v>344</v>
      </c>
      <c r="B373" s="4" t="str">
        <f t="shared" si="55"/>
        <v/>
      </c>
      <c r="C373" s="4" t="str">
        <f t="shared" si="56"/>
        <v/>
      </c>
      <c r="D373" s="4" t="str">
        <f>IF($A373&gt;$D$20,"",SUM(C$30:C373))</f>
        <v/>
      </c>
      <c r="E373" s="4" t="str">
        <f t="shared" si="57"/>
        <v/>
      </c>
      <c r="F373" s="4" t="str">
        <f>IF($A373&gt;$D$20,"",SUM(E$30:E373))</f>
        <v/>
      </c>
      <c r="G373" s="4" t="str">
        <f t="shared" si="58"/>
        <v/>
      </c>
      <c r="H373" s="4">
        <f t="shared" si="59"/>
        <v>63.200654478988447</v>
      </c>
      <c r="I373" s="4"/>
      <c r="J373" s="4">
        <f t="shared" si="60"/>
        <v>400</v>
      </c>
      <c r="K373" s="4">
        <f t="shared" si="61"/>
        <v>2093.9503700760592</v>
      </c>
      <c r="L373" s="4">
        <f t="shared" si="62"/>
        <v>393886.54290765722</v>
      </c>
      <c r="M373" s="4">
        <f t="shared" si="63"/>
        <v>1453.4918938212334</v>
      </c>
      <c r="N373" s="4">
        <f t="shared" si="64"/>
        <v>1533.5803008876562</v>
      </c>
      <c r="O373" s="4">
        <f t="shared" si="65"/>
        <v>289637.5957251119</v>
      </c>
    </row>
    <row r="374" spans="1:15" x14ac:dyDescent="0.2">
      <c r="A374" s="2">
        <v>345</v>
      </c>
      <c r="B374" s="4" t="str">
        <f t="shared" si="55"/>
        <v/>
      </c>
      <c r="C374" s="4" t="str">
        <f t="shared" si="56"/>
        <v/>
      </c>
      <c r="D374" s="4" t="str">
        <f>IF($A374&gt;$D$20,"",SUM(C$30:C374))</f>
        <v/>
      </c>
      <c r="E374" s="4" t="str">
        <f t="shared" si="57"/>
        <v/>
      </c>
      <c r="F374" s="4" t="str">
        <f>IF($A374&gt;$D$20,"",SUM(E$30:E374))</f>
        <v/>
      </c>
      <c r="G374" s="4" t="str">
        <f t="shared" si="58"/>
        <v/>
      </c>
      <c r="H374" s="4">
        <f t="shared" si="59"/>
        <v>59.590217668886517</v>
      </c>
      <c r="I374" s="4"/>
      <c r="J374" s="4">
        <f t="shared" si="60"/>
        <v>400</v>
      </c>
      <c r="K374" s="4">
        <f t="shared" si="61"/>
        <v>2107.293004555966</v>
      </c>
      <c r="L374" s="4">
        <f t="shared" si="62"/>
        <v>396393.8359122132</v>
      </c>
      <c r="M374" s="4">
        <f t="shared" si="63"/>
        <v>1453.4918938212334</v>
      </c>
      <c r="N374" s="4">
        <f t="shared" si="64"/>
        <v>1549.5611371293485</v>
      </c>
      <c r="O374" s="4">
        <f t="shared" si="65"/>
        <v>292640.6487560625</v>
      </c>
    </row>
    <row r="375" spans="1:15" x14ac:dyDescent="0.2">
      <c r="A375" s="2">
        <v>346</v>
      </c>
      <c r="B375" s="4" t="str">
        <f t="shared" si="55"/>
        <v/>
      </c>
      <c r="C375" s="4" t="str">
        <f t="shared" si="56"/>
        <v/>
      </c>
      <c r="D375" s="4" t="str">
        <f>IF($A375&gt;$D$20,"",SUM(C$30:C375))</f>
        <v/>
      </c>
      <c r="E375" s="4" t="str">
        <f t="shared" si="57"/>
        <v/>
      </c>
      <c r="F375" s="4" t="str">
        <f>IF($A375&gt;$D$20,"",SUM(E$30:E375))</f>
        <v/>
      </c>
      <c r="G375" s="4" t="str">
        <f t="shared" si="58"/>
        <v/>
      </c>
      <c r="H375" s="4">
        <f t="shared" si="59"/>
        <v>55.966617807914417</v>
      </c>
      <c r="I375" s="4"/>
      <c r="J375" s="4">
        <f t="shared" si="60"/>
        <v>400</v>
      </c>
      <c r="K375" s="4">
        <f t="shared" si="61"/>
        <v>2120.7070221303406</v>
      </c>
      <c r="L375" s="4">
        <f t="shared" si="62"/>
        <v>398914.54293434351</v>
      </c>
      <c r="M375" s="4">
        <f t="shared" si="63"/>
        <v>1453.4918938212334</v>
      </c>
      <c r="N375" s="4">
        <f t="shared" si="64"/>
        <v>1565.6274708449344</v>
      </c>
      <c r="O375" s="4">
        <f t="shared" si="65"/>
        <v>295659.76812072867</v>
      </c>
    </row>
    <row r="376" spans="1:15" x14ac:dyDescent="0.2">
      <c r="A376" s="2">
        <v>347</v>
      </c>
      <c r="B376" s="4" t="str">
        <f t="shared" si="55"/>
        <v/>
      </c>
      <c r="C376" s="4" t="str">
        <f t="shared" si="56"/>
        <v/>
      </c>
      <c r="D376" s="4" t="str">
        <f>IF($A376&gt;$D$20,"",SUM(C$30:C376))</f>
        <v/>
      </c>
      <c r="E376" s="4" t="str">
        <f t="shared" si="57"/>
        <v/>
      </c>
      <c r="F376" s="4" t="str">
        <f>IF($A376&gt;$D$20,"",SUM(E$30:E376))</f>
        <v/>
      </c>
      <c r="G376" s="4" t="str">
        <f t="shared" si="58"/>
        <v/>
      </c>
      <c r="H376" s="4">
        <f t="shared" si="59"/>
        <v>52.329806905782526</v>
      </c>
      <c r="I376" s="4"/>
      <c r="J376" s="4">
        <f t="shared" si="60"/>
        <v>400</v>
      </c>
      <c r="K376" s="4">
        <f t="shared" si="61"/>
        <v>2134.1928046987377</v>
      </c>
      <c r="L376" s="4">
        <f t="shared" si="62"/>
        <v>401448.73573904223</v>
      </c>
      <c r="M376" s="4">
        <f t="shared" si="63"/>
        <v>1453.4918938212334</v>
      </c>
      <c r="N376" s="4">
        <f t="shared" si="64"/>
        <v>1581.7797594458982</v>
      </c>
      <c r="O376" s="4">
        <f t="shared" si="65"/>
        <v>298695.03977399581</v>
      </c>
    </row>
    <row r="377" spans="1:15" x14ac:dyDescent="0.2">
      <c r="A377" s="2">
        <v>348</v>
      </c>
      <c r="B377" s="4" t="str">
        <f t="shared" si="55"/>
        <v/>
      </c>
      <c r="C377" s="4" t="str">
        <f t="shared" si="56"/>
        <v/>
      </c>
      <c r="D377" s="4" t="str">
        <f>IF($A377&gt;$D$20,"",SUM(C$30:C377))</f>
        <v/>
      </c>
      <c r="E377" s="4" t="str">
        <f t="shared" si="57"/>
        <v/>
      </c>
      <c r="F377" s="4" t="str">
        <f>IF($A377&gt;$D$20,"",SUM(E$30:E377))</f>
        <v/>
      </c>
      <c r="G377" s="4" t="str">
        <f t="shared" si="58"/>
        <v/>
      </c>
      <c r="H377" s="4">
        <f t="shared" si="59"/>
        <v>48.679736797236608</v>
      </c>
      <c r="I377" s="4"/>
      <c r="J377" s="4">
        <f t="shared" si="60"/>
        <v>400</v>
      </c>
      <c r="K377" s="4">
        <f t="shared" si="61"/>
        <v>2147.7507362038759</v>
      </c>
      <c r="L377" s="4">
        <f t="shared" si="62"/>
        <v>403996.48647524609</v>
      </c>
      <c r="M377" s="4">
        <f t="shared" si="63"/>
        <v>1453.4918938212334</v>
      </c>
      <c r="N377" s="4">
        <f t="shared" si="64"/>
        <v>1598.0184627908775</v>
      </c>
      <c r="O377" s="4">
        <f t="shared" si="65"/>
        <v>301746.55013060791</v>
      </c>
    </row>
    <row r="378" spans="1:15" x14ac:dyDescent="0.2">
      <c r="A378" s="2">
        <v>349</v>
      </c>
      <c r="B378" s="4" t="str">
        <f t="shared" si="55"/>
        <v/>
      </c>
      <c r="C378" s="4" t="str">
        <f t="shared" si="56"/>
        <v/>
      </c>
      <c r="D378" s="4" t="str">
        <f>IF($A378&gt;$D$20,"",SUM(C$30:C378))</f>
        <v/>
      </c>
      <c r="E378" s="4" t="str">
        <f t="shared" si="57"/>
        <v/>
      </c>
      <c r="F378" s="4" t="str">
        <f>IF($A378&gt;$D$20,"",SUM(E$30:E378))</f>
        <v/>
      </c>
      <c r="G378" s="4" t="str">
        <f t="shared" si="58"/>
        <v/>
      </c>
      <c r="H378" s="4">
        <f t="shared" si="59"/>
        <v>45.016359141419962</v>
      </c>
      <c r="I378" s="4"/>
      <c r="J378" s="4">
        <f t="shared" si="60"/>
        <v>400</v>
      </c>
      <c r="K378" s="4">
        <f t="shared" si="61"/>
        <v>2161.3812026425662</v>
      </c>
      <c r="L378" s="4">
        <f t="shared" si="62"/>
        <v>406557.86767788866</v>
      </c>
      <c r="M378" s="4">
        <f t="shared" si="63"/>
        <v>1453.4918938212334</v>
      </c>
      <c r="N378" s="4">
        <f t="shared" si="64"/>
        <v>1614.3440431987522</v>
      </c>
      <c r="O378" s="4">
        <f t="shared" si="65"/>
        <v>304814.38606762787</v>
      </c>
    </row>
    <row r="379" spans="1:15" x14ac:dyDescent="0.2">
      <c r="A379" s="2">
        <v>350</v>
      </c>
      <c r="B379" s="4" t="str">
        <f t="shared" si="55"/>
        <v/>
      </c>
      <c r="C379" s="4" t="str">
        <f t="shared" si="56"/>
        <v/>
      </c>
      <c r="D379" s="4" t="str">
        <f>IF($A379&gt;$D$20,"",SUM(C$30:C379))</f>
        <v/>
      </c>
      <c r="E379" s="4" t="str">
        <f t="shared" si="57"/>
        <v/>
      </c>
      <c r="F379" s="4" t="str">
        <f>IF($A379&gt;$D$20,"",SUM(E$30:E379))</f>
        <v/>
      </c>
      <c r="G379" s="4" t="str">
        <f t="shared" si="58"/>
        <v/>
      </c>
      <c r="H379" s="4">
        <f t="shared" si="59"/>
        <v>41.339625421233137</v>
      </c>
      <c r="I379" s="4"/>
      <c r="J379" s="4">
        <f t="shared" si="60"/>
        <v>400</v>
      </c>
      <c r="K379" s="4">
        <f t="shared" si="61"/>
        <v>2175.0845920767042</v>
      </c>
      <c r="L379" s="4">
        <f t="shared" si="62"/>
        <v>409132.95226996538</v>
      </c>
      <c r="M379" s="4">
        <f t="shared" si="63"/>
        <v>1453.4918938212334</v>
      </c>
      <c r="N379" s="4">
        <f t="shared" si="64"/>
        <v>1630.7569654618089</v>
      </c>
      <c r="O379" s="4">
        <f t="shared" si="65"/>
        <v>307898.63492691092</v>
      </c>
    </row>
    <row r="380" spans="1:15" x14ac:dyDescent="0.2">
      <c r="A380" s="2">
        <v>351</v>
      </c>
      <c r="B380" s="4" t="str">
        <f t="shared" si="55"/>
        <v/>
      </c>
      <c r="C380" s="4" t="str">
        <f t="shared" si="56"/>
        <v/>
      </c>
      <c r="D380" s="4" t="str">
        <f>IF($A380&gt;$D$20,"",SUM(C$30:C380))</f>
        <v/>
      </c>
      <c r="E380" s="4" t="str">
        <f t="shared" si="57"/>
        <v/>
      </c>
      <c r="F380" s="4" t="str">
        <f>IF($A380&gt;$D$20,"",SUM(E$30:E380))</f>
        <v/>
      </c>
      <c r="G380" s="4" t="str">
        <f t="shared" si="58"/>
        <v/>
      </c>
      <c r="H380" s="4">
        <f t="shared" si="59"/>
        <v>37.64948694269146</v>
      </c>
      <c r="I380" s="4"/>
      <c r="J380" s="4">
        <f t="shared" si="60"/>
        <v>400</v>
      </c>
      <c r="K380" s="4">
        <f t="shared" si="61"/>
        <v>2188.8612946443145</v>
      </c>
      <c r="L380" s="4">
        <f t="shared" si="62"/>
        <v>411721.81356460968</v>
      </c>
      <c r="M380" s="4">
        <f t="shared" si="63"/>
        <v>1453.4918938212334</v>
      </c>
      <c r="N380" s="4">
        <f t="shared" si="64"/>
        <v>1647.2576968589733</v>
      </c>
      <c r="O380" s="4">
        <f t="shared" si="65"/>
        <v>310999.3845175911</v>
      </c>
    </row>
    <row r="381" spans="1:15" x14ac:dyDescent="0.2">
      <c r="A381" s="2">
        <v>352</v>
      </c>
      <c r="B381" s="4" t="str">
        <f t="shared" si="55"/>
        <v/>
      </c>
      <c r="C381" s="4" t="str">
        <f t="shared" si="56"/>
        <v/>
      </c>
      <c r="D381" s="4" t="str">
        <f>IF($A381&gt;$D$20,"",SUM(C$30:C381))</f>
        <v/>
      </c>
      <c r="E381" s="4" t="str">
        <f t="shared" si="57"/>
        <v/>
      </c>
      <c r="F381" s="4" t="str">
        <f>IF($A381&gt;$D$20,"",SUM(E$30:E381))</f>
        <v/>
      </c>
      <c r="G381" s="4" t="str">
        <f t="shared" si="58"/>
        <v/>
      </c>
      <c r="H381" s="4">
        <f t="shared" si="59"/>
        <v>33.945894834280118</v>
      </c>
      <c r="I381" s="4"/>
      <c r="J381" s="4">
        <f t="shared" si="60"/>
        <v>400</v>
      </c>
      <c r="K381" s="4">
        <f t="shared" si="61"/>
        <v>2202.7117025706616</v>
      </c>
      <c r="L381" s="4">
        <f t="shared" si="62"/>
        <v>414324.52526718035</v>
      </c>
      <c r="M381" s="4">
        <f t="shared" si="63"/>
        <v>1453.4918938212334</v>
      </c>
      <c r="N381" s="4">
        <f t="shared" si="64"/>
        <v>1663.8467071691123</v>
      </c>
      <c r="O381" s="4">
        <f t="shared" si="65"/>
        <v>314116.72311858146</v>
      </c>
    </row>
    <row r="382" spans="1:15" x14ac:dyDescent="0.2">
      <c r="A382" s="2">
        <v>353</v>
      </c>
      <c r="B382" s="4" t="str">
        <f t="shared" si="55"/>
        <v/>
      </c>
      <c r="C382" s="4" t="str">
        <f t="shared" si="56"/>
        <v/>
      </c>
      <c r="D382" s="4" t="str">
        <f>IF($A382&gt;$D$20,"",SUM(C$30:C382))</f>
        <v/>
      </c>
      <c r="E382" s="4" t="str">
        <f t="shared" si="57"/>
        <v/>
      </c>
      <c r="F382" s="4" t="str">
        <f>IF($A382&gt;$D$20,"",SUM(E$30:E382))</f>
        <v/>
      </c>
      <c r="G382" s="4" t="str">
        <f t="shared" si="58"/>
        <v/>
      </c>
      <c r="H382" s="4">
        <f t="shared" si="59"/>
        <v>30.228800046306848</v>
      </c>
      <c r="I382" s="4"/>
      <c r="J382" s="4">
        <f t="shared" si="60"/>
        <v>400</v>
      </c>
      <c r="K382" s="4">
        <f t="shared" si="61"/>
        <v>2216.6362101794148</v>
      </c>
      <c r="L382" s="4">
        <f t="shared" si="62"/>
        <v>416941.16147735977</v>
      </c>
      <c r="M382" s="4">
        <f t="shared" si="63"/>
        <v>1453.4918938212334</v>
      </c>
      <c r="N382" s="4">
        <f t="shared" si="64"/>
        <v>1680.5244686844107</v>
      </c>
      <c r="O382" s="4">
        <f t="shared" si="65"/>
        <v>317250.73948108708</v>
      </c>
    </row>
    <row r="383" spans="1:15" x14ac:dyDescent="0.2">
      <c r="A383" s="2">
        <v>354</v>
      </c>
      <c r="B383" s="4" t="str">
        <f t="shared" si="55"/>
        <v/>
      </c>
      <c r="C383" s="4" t="str">
        <f t="shared" si="56"/>
        <v/>
      </c>
      <c r="D383" s="4" t="str">
        <f>IF($A383&gt;$D$20,"",SUM(C$30:C383))</f>
        <v/>
      </c>
      <c r="E383" s="4" t="str">
        <f t="shared" si="57"/>
        <v/>
      </c>
      <c r="F383" s="4" t="str">
        <f>IF($A383&gt;$D$20,"",SUM(E$30:E383))</f>
        <v/>
      </c>
      <c r="G383" s="4" t="str">
        <f t="shared" si="58"/>
        <v/>
      </c>
      <c r="H383" s="4">
        <f t="shared" si="59"/>
        <v>26.498153350252426</v>
      </c>
      <c r="I383" s="4"/>
      <c r="J383" s="4">
        <f t="shared" si="60"/>
        <v>400</v>
      </c>
      <c r="K383" s="4">
        <f t="shared" si="61"/>
        <v>2230.6352139038745</v>
      </c>
      <c r="L383" s="4">
        <f t="shared" si="62"/>
        <v>419571.79669126362</v>
      </c>
      <c r="M383" s="4">
        <f t="shared" si="63"/>
        <v>1453.4918938212334</v>
      </c>
      <c r="N383" s="4">
        <f t="shared" si="64"/>
        <v>1697.2914562238157</v>
      </c>
      <c r="O383" s="4">
        <f t="shared" si="65"/>
        <v>320401.52283113211</v>
      </c>
    </row>
    <row r="384" spans="1:15" x14ac:dyDescent="0.2">
      <c r="A384" s="2">
        <v>355</v>
      </c>
      <c r="B384" s="4" t="str">
        <f t="shared" si="55"/>
        <v/>
      </c>
      <c r="C384" s="4" t="str">
        <f t="shared" si="56"/>
        <v/>
      </c>
      <c r="D384" s="4" t="str">
        <f>IF($A384&gt;$D$20,"",SUM(C$30:C384))</f>
        <v/>
      </c>
      <c r="E384" s="4" t="str">
        <f t="shared" si="57"/>
        <v/>
      </c>
      <c r="F384" s="4" t="str">
        <f>IF($A384&gt;$D$20,"",SUM(E$30:E384))</f>
        <v/>
      </c>
      <c r="G384" s="4" t="str">
        <f t="shared" si="58"/>
        <v/>
      </c>
      <c r="H384" s="4">
        <f t="shared" si="59"/>
        <v>22.753905338118642</v>
      </c>
      <c r="I384" s="4"/>
      <c r="J384" s="4">
        <f t="shared" si="60"/>
        <v>400</v>
      </c>
      <c r="K384" s="4">
        <f t="shared" si="61"/>
        <v>2244.7091122982602</v>
      </c>
      <c r="L384" s="4">
        <f t="shared" si="62"/>
        <v>422216.50580356189</v>
      </c>
      <c r="M384" s="4">
        <f t="shared" si="63"/>
        <v>1453.4918938212334</v>
      </c>
      <c r="N384" s="4">
        <f t="shared" si="64"/>
        <v>1714.1481471465568</v>
      </c>
      <c r="O384" s="4">
        <f t="shared" si="65"/>
        <v>323569.1628720999</v>
      </c>
    </row>
    <row r="385" spans="1:15" x14ac:dyDescent="0.2">
      <c r="A385" s="2">
        <v>356</v>
      </c>
      <c r="B385" s="4" t="str">
        <f t="shared" si="55"/>
        <v/>
      </c>
      <c r="C385" s="4" t="str">
        <f t="shared" si="56"/>
        <v/>
      </c>
      <c r="D385" s="4" t="str">
        <f>IF($A385&gt;$D$20,"",SUM(C$30:C385))</f>
        <v/>
      </c>
      <c r="E385" s="4" t="str">
        <f t="shared" si="57"/>
        <v/>
      </c>
      <c r="F385" s="4" t="str">
        <f>IF($A385&gt;$D$20,"",SUM(E$30:E385))</f>
        <v/>
      </c>
      <c r="G385" s="4" t="str">
        <f t="shared" si="58"/>
        <v/>
      </c>
      <c r="H385" s="4">
        <f t="shared" si="59"/>
        <v>18.996006421773956</v>
      </c>
      <c r="I385" s="4"/>
      <c r="J385" s="4">
        <f t="shared" si="60"/>
        <v>400</v>
      </c>
      <c r="K385" s="4">
        <f t="shared" si="61"/>
        <v>2258.858306049056</v>
      </c>
      <c r="L385" s="4">
        <f t="shared" si="62"/>
        <v>424875.36410961096</v>
      </c>
      <c r="M385" s="4">
        <f t="shared" si="63"/>
        <v>1453.4918938212334</v>
      </c>
      <c r="N385" s="4">
        <f t="shared" si="64"/>
        <v>1731.0950213657343</v>
      </c>
      <c r="O385" s="4">
        <f t="shared" si="65"/>
        <v>326753.74978728686</v>
      </c>
    </row>
    <row r="386" spans="1:15" x14ac:dyDescent="0.2">
      <c r="A386" s="2">
        <v>357</v>
      </c>
      <c r="B386" s="4" t="str">
        <f t="shared" si="55"/>
        <v/>
      </c>
      <c r="C386" s="4" t="str">
        <f t="shared" si="56"/>
        <v/>
      </c>
      <c r="D386" s="4" t="str">
        <f>IF($A386&gt;$D$20,"",SUM(C$30:C386))</f>
        <v/>
      </c>
      <c r="E386" s="4" t="str">
        <f t="shared" si="57"/>
        <v/>
      </c>
      <c r="F386" s="4" t="str">
        <f>IF($A386&gt;$D$20,"",SUM(E$30:E386))</f>
        <v/>
      </c>
      <c r="G386" s="4" t="str">
        <f t="shared" si="58"/>
        <v/>
      </c>
      <c r="H386" s="4">
        <f t="shared" si="59"/>
        <v>15.224406832296756</v>
      </c>
      <c r="I386" s="4"/>
      <c r="J386" s="4">
        <f t="shared" si="60"/>
        <v>400</v>
      </c>
      <c r="K386" s="4">
        <f t="shared" si="61"/>
        <v>2273.0831979864183</v>
      </c>
      <c r="L386" s="4">
        <f t="shared" si="62"/>
        <v>427548.44730759738</v>
      </c>
      <c r="M386" s="4">
        <f t="shared" si="63"/>
        <v>1453.4918938212334</v>
      </c>
      <c r="N386" s="4">
        <f t="shared" si="64"/>
        <v>1748.1325613619845</v>
      </c>
      <c r="O386" s="4">
        <f t="shared" si="65"/>
        <v>329955.37424247008</v>
      </c>
    </row>
    <row r="387" spans="1:15" x14ac:dyDescent="0.2">
      <c r="A387" s="2">
        <v>358</v>
      </c>
      <c r="B387" s="4" t="str">
        <f t="shared" si="55"/>
        <v/>
      </c>
      <c r="C387" s="4" t="str">
        <f t="shared" si="56"/>
        <v/>
      </c>
      <c r="D387" s="4" t="str">
        <f>IF($A387&gt;$D$20,"",SUM(C$30:C387))</f>
        <v/>
      </c>
      <c r="E387" s="4" t="str">
        <f t="shared" si="57"/>
        <v/>
      </c>
      <c r="F387" s="4" t="str">
        <f>IF($A387&gt;$D$20,"",SUM(E$30:E387))</f>
        <v/>
      </c>
      <c r="G387" s="4" t="str">
        <f t="shared" si="58"/>
        <v/>
      </c>
      <c r="H387" s="4">
        <f t="shared" si="59"/>
        <v>11.439056619316261</v>
      </c>
      <c r="I387" s="4"/>
      <c r="J387" s="4">
        <f t="shared" si="60"/>
        <v>400</v>
      </c>
      <c r="K387" s="4">
        <f t="shared" si="61"/>
        <v>2287.384193095646</v>
      </c>
      <c r="L387" s="4">
        <f t="shared" si="62"/>
        <v>430235.83150069305</v>
      </c>
      <c r="M387" s="4">
        <f t="shared" si="63"/>
        <v>1453.4918938212334</v>
      </c>
      <c r="N387" s="4">
        <f t="shared" si="64"/>
        <v>1765.2612521972148</v>
      </c>
      <c r="O387" s="4">
        <f t="shared" si="65"/>
        <v>333174.1273884885</v>
      </c>
    </row>
    <row r="388" spans="1:15" x14ac:dyDescent="0.2">
      <c r="A388" s="2">
        <v>359</v>
      </c>
      <c r="B388" s="4" t="str">
        <f t="shared" si="55"/>
        <v/>
      </c>
      <c r="C388" s="4" t="str">
        <f t="shared" si="56"/>
        <v/>
      </c>
      <c r="D388" s="4" t="str">
        <f>IF($A388&gt;$D$20,"",SUM(C$30:C388))</f>
        <v/>
      </c>
      <c r="E388" s="4" t="str">
        <f t="shared" si="57"/>
        <v/>
      </c>
      <c r="F388" s="4" t="str">
        <f>IF($A388&gt;$D$20,"",SUM(E$30:E388))</f>
        <v/>
      </c>
      <c r="G388" s="4" t="str">
        <f t="shared" si="58"/>
        <v/>
      </c>
      <c r="H388" s="4">
        <f t="shared" si="59"/>
        <v>7.639905650350939</v>
      </c>
      <c r="I388" s="4"/>
      <c r="J388" s="4">
        <f t="shared" si="60"/>
        <v>400</v>
      </c>
      <c r="K388" s="4">
        <f t="shared" si="61"/>
        <v>2301.7616985287077</v>
      </c>
      <c r="L388" s="4">
        <f t="shared" si="62"/>
        <v>432937.59319922177</v>
      </c>
      <c r="M388" s="4">
        <f t="shared" si="63"/>
        <v>1453.4918938212334</v>
      </c>
      <c r="N388" s="4">
        <f t="shared" si="64"/>
        <v>1782.4815815284135</v>
      </c>
      <c r="O388" s="4">
        <f t="shared" si="65"/>
        <v>336410.10086383816</v>
      </c>
    </row>
    <row r="389" spans="1:15" x14ac:dyDescent="0.2">
      <c r="A389" s="2">
        <v>360</v>
      </c>
      <c r="B389" s="4" t="str">
        <f t="shared" si="55"/>
        <v/>
      </c>
      <c r="C389" s="4" t="str">
        <f t="shared" si="56"/>
        <v/>
      </c>
      <c r="D389" s="4" t="str">
        <f>IF($A389&gt;$D$20,"",SUM(C$30:C389))</f>
        <v/>
      </c>
      <c r="E389" s="4" t="str">
        <f t="shared" si="57"/>
        <v/>
      </c>
      <c r="F389" s="4" t="str">
        <f>IF($A389&gt;$D$20,"",SUM(E$30:E389))</f>
        <v/>
      </c>
      <c r="G389" s="4" t="str">
        <f t="shared" si="58"/>
        <v/>
      </c>
      <c r="H389" s="4">
        <f t="shared" si="59"/>
        <v>3.8269036101445946</v>
      </c>
      <c r="I389" s="4"/>
      <c r="J389" s="4">
        <f t="shared" si="60"/>
        <v>400</v>
      </c>
      <c r="K389" s="4">
        <f t="shared" si="61"/>
        <v>2316.2161236158363</v>
      </c>
      <c r="L389" s="4">
        <f t="shared" si="62"/>
        <v>435653.80932283762</v>
      </c>
      <c r="M389" s="4">
        <f t="shared" si="63"/>
        <v>1453.4918938212334</v>
      </c>
      <c r="N389" s="4">
        <f t="shared" si="64"/>
        <v>1799.794039621534</v>
      </c>
      <c r="O389" s="4">
        <f t="shared" si="65"/>
        <v>339663.38679728092</v>
      </c>
    </row>
    <row r="390" spans="1:15" x14ac:dyDescent="0.2">
      <c r="A390" s="1"/>
      <c r="B390" s="1"/>
      <c r="C390" s="1"/>
      <c r="D390" s="1"/>
      <c r="E390" s="1"/>
      <c r="F390" s="1"/>
      <c r="G390" s="1"/>
      <c r="H390" s="1"/>
      <c r="I390" s="1"/>
      <c r="J390" s="1"/>
      <c r="K390" s="1"/>
      <c r="L390" s="1"/>
      <c r="M390" s="1"/>
      <c r="N390" s="1"/>
      <c r="O390" s="1"/>
    </row>
  </sheetData>
  <phoneticPr fontId="2" type="noConversion"/>
  <dataValidations count="1">
    <dataValidation type="whole" allowBlank="1" showInputMessage="1" showErrorMessage="1" errorTitle="Input Error" error="The term of the loan should be a whole number between 1 and 30" sqref="D14" xr:uid="{00000000-0002-0000-0000-000000000000}">
      <formula1>1</formula1>
      <formula2>30</formula2>
    </dataValidation>
  </dataValidations>
  <printOptions horizontalCentered="1"/>
  <pageMargins left="0.5" right="0.5" top="0.5" bottom="0.5" header="0.25" footer="0.25"/>
  <pageSetup scale="86" fitToHeight="0" orientation="landscape" r:id="rId1"/>
  <headerFooter differentFirst="1" scaleWithDoc="0">
    <oddFooter>&amp;L&amp;"Arial,Regular"&amp;8© 2005 Vertex42 LLC&amp;C&amp;"Arial,Regular"&amp;8https://www.vertex42.com/ExcelTemplates/extra-payments.html&amp;R&amp;"Arial,Regular"&amp;8&amp;P of &amp;N</oddFooter>
    <firstFooter>&amp;R&amp;"Arial,Regular"&amp;8&amp;P of &amp;N</firstFooter>
  </headerFooter>
  <ignoredErrors>
    <ignoredError sqref="E30:E389"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3"/>
  <sheetViews>
    <sheetView showGridLines="0" workbookViewId="0">
      <selection activeCell="A2" sqref="A2"/>
    </sheetView>
  </sheetViews>
  <sheetFormatPr defaultColWidth="9.140625" defaultRowHeight="12.75" x14ac:dyDescent="0.2"/>
  <cols>
    <col min="1" max="1" width="5.42578125" customWidth="1"/>
    <col min="2" max="2" width="78.5703125" customWidth="1"/>
    <col min="3" max="3" width="5.28515625" customWidth="1"/>
    <col min="4" max="4" width="10.28515625" customWidth="1"/>
  </cols>
  <sheetData>
    <row r="1" spans="1:3" ht="30" customHeight="1" x14ac:dyDescent="0.2">
      <c r="A1" s="27" t="s">
        <v>0</v>
      </c>
      <c r="B1" s="27"/>
      <c r="C1" s="27"/>
    </row>
    <row r="2" spans="1:3" ht="16.5" x14ac:dyDescent="0.2">
      <c r="A2" s="26"/>
      <c r="B2" s="28"/>
      <c r="C2" s="26"/>
    </row>
    <row r="3" spans="1:3" s="31" customFormat="1" ht="14.25" x14ac:dyDescent="0.2">
      <c r="A3" s="29"/>
      <c r="B3" s="30" t="s">
        <v>35</v>
      </c>
      <c r="C3" s="29"/>
    </row>
    <row r="4" spans="1:3" s="31" customFormat="1" x14ac:dyDescent="0.2">
      <c r="A4" s="29"/>
      <c r="B4" s="32" t="s">
        <v>39</v>
      </c>
      <c r="C4" s="29"/>
    </row>
    <row r="5" spans="1:3" s="31" customFormat="1" ht="15" x14ac:dyDescent="0.2">
      <c r="A5" s="29"/>
      <c r="B5" s="33"/>
      <c r="C5" s="29"/>
    </row>
    <row r="6" spans="1:3" s="31" customFormat="1" ht="15.75" x14ac:dyDescent="0.25">
      <c r="A6" s="29"/>
      <c r="B6" s="34" t="s">
        <v>41</v>
      </c>
      <c r="C6" s="29"/>
    </row>
    <row r="7" spans="1:3" s="31" customFormat="1" ht="15.75" x14ac:dyDescent="0.25">
      <c r="A7" s="35"/>
      <c r="B7" s="36"/>
      <c r="C7" s="37"/>
    </row>
    <row r="8" spans="1:3" s="31" customFormat="1" ht="30" x14ac:dyDescent="0.2">
      <c r="A8" s="38"/>
      <c r="B8" s="36" t="s">
        <v>38</v>
      </c>
      <c r="C8" s="29"/>
    </row>
    <row r="9" spans="1:3" s="31" customFormat="1" ht="15" x14ac:dyDescent="0.2">
      <c r="A9" s="38"/>
      <c r="B9" s="36"/>
      <c r="C9" s="29"/>
    </row>
    <row r="10" spans="1:3" s="31" customFormat="1" ht="30" x14ac:dyDescent="0.2">
      <c r="A10" s="38"/>
      <c r="B10" s="36" t="s">
        <v>36</v>
      </c>
      <c r="C10" s="29"/>
    </row>
    <row r="11" spans="1:3" s="31" customFormat="1" ht="15" x14ac:dyDescent="0.2">
      <c r="A11" s="38"/>
      <c r="B11" s="36"/>
      <c r="C11" s="29"/>
    </row>
    <row r="12" spans="1:3" s="31" customFormat="1" ht="30" x14ac:dyDescent="0.2">
      <c r="A12" s="38"/>
      <c r="B12" s="36" t="s">
        <v>37</v>
      </c>
      <c r="C12" s="29"/>
    </row>
    <row r="13" spans="1:3" s="31" customFormat="1" ht="15" x14ac:dyDescent="0.2">
      <c r="A13" s="38"/>
      <c r="B13" s="36"/>
      <c r="C13" s="29"/>
    </row>
    <row r="14" spans="1:3" s="31" customFormat="1" ht="15.75" x14ac:dyDescent="0.25">
      <c r="A14" s="38"/>
      <c r="B14" s="34" t="s">
        <v>42</v>
      </c>
      <c r="C14" s="29"/>
    </row>
    <row r="15" spans="1:3" s="31" customFormat="1" ht="15" x14ac:dyDescent="0.2">
      <c r="A15" s="38"/>
      <c r="B15" s="71" t="s">
        <v>40</v>
      </c>
      <c r="C15" s="29"/>
    </row>
    <row r="16" spans="1:3" s="31" customFormat="1" ht="15" x14ac:dyDescent="0.2">
      <c r="A16" s="38"/>
      <c r="B16" s="39"/>
      <c r="C16" s="29"/>
    </row>
    <row r="17" spans="1:3" s="31" customFormat="1" ht="15" x14ac:dyDescent="0.2">
      <c r="A17" s="38"/>
      <c r="B17" s="72" t="s">
        <v>43</v>
      </c>
      <c r="C17" s="29"/>
    </row>
    <row r="18" spans="1:3" s="31" customFormat="1" ht="16.5" x14ac:dyDescent="0.2">
      <c r="A18" s="38"/>
      <c r="B18" s="40"/>
      <c r="C18" s="29"/>
    </row>
    <row r="19" spans="1:3" s="31" customFormat="1" ht="16.5" x14ac:dyDescent="0.2">
      <c r="A19" s="38"/>
      <c r="B19" s="40"/>
      <c r="C19" s="29"/>
    </row>
    <row r="20" spans="1:3" s="31" customFormat="1" ht="14.25" x14ac:dyDescent="0.2">
      <c r="A20" s="38"/>
      <c r="B20" s="41"/>
      <c r="C20" s="29"/>
    </row>
    <row r="21" spans="1:3" s="31" customFormat="1" ht="15" x14ac:dyDescent="0.25">
      <c r="A21" s="35"/>
      <c r="B21" s="41"/>
      <c r="C21" s="37"/>
    </row>
    <row r="22" spans="1:3" s="31" customFormat="1" ht="14.25" x14ac:dyDescent="0.2">
      <c r="A22" s="29"/>
      <c r="B22" s="42"/>
      <c r="C22" s="29"/>
    </row>
    <row r="23" spans="1:3" s="31" customFormat="1" ht="14.25" x14ac:dyDescent="0.2">
      <c r="A23" s="29"/>
      <c r="B23" s="42"/>
      <c r="C23" s="29"/>
    </row>
    <row r="24" spans="1:3" s="31" customFormat="1" ht="15.75" x14ac:dyDescent="0.25">
      <c r="A24" s="43"/>
      <c r="B24" s="44"/>
    </row>
    <row r="25" spans="1:3" s="31" customFormat="1" x14ac:dyDescent="0.2"/>
    <row r="26" spans="1:3" s="31" customFormat="1" ht="15" x14ac:dyDescent="0.25">
      <c r="A26" s="45"/>
      <c r="B26" s="46"/>
    </row>
    <row r="27" spans="1:3" s="31" customFormat="1" x14ac:dyDescent="0.2"/>
    <row r="28" spans="1:3" s="31" customFormat="1" ht="15" x14ac:dyDescent="0.25">
      <c r="A28" s="45"/>
      <c r="B28" s="46"/>
    </row>
    <row r="29" spans="1:3" s="31" customFormat="1" x14ac:dyDescent="0.2"/>
    <row r="30" spans="1:3" s="31" customFormat="1" ht="15" x14ac:dyDescent="0.25">
      <c r="A30" s="45"/>
      <c r="B30" s="47"/>
    </row>
    <row r="31" spans="1:3" s="31" customFormat="1" ht="14.25" x14ac:dyDescent="0.2">
      <c r="B31" s="48"/>
    </row>
    <row r="32" spans="1:3" s="31" customFormat="1" x14ac:dyDescent="0.2"/>
    <row r="33" s="31" customFormat="1" x14ac:dyDescent="0.2"/>
  </sheetData>
  <hyperlinks>
    <hyperlink ref="B4" r:id="rId1" xr:uid="{00000000-0004-0000-0200-000000000000}"/>
    <hyperlink ref="B15" r:id="rId2" xr:uid="{00000000-0004-0000-02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ExtraPayments</vt:lpstr>
      <vt:lpstr>©</vt:lpstr>
      <vt:lpstr>ExtraPayments!Print_Area</vt:lpstr>
      <vt:lpstr>ExtraPayments!Print_Titles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Extra Payment Mortgage Calculator</dc:title>
  <dc:creator>Vertex42.com</dc:creator>
  <dc:description>(c) 2005-2018 Vertex42 LLC. All Rights Reserved.</dc:description>
  <cp:lastModifiedBy>Mike Porter</cp:lastModifiedBy>
  <cp:lastPrinted>2019-02-20T21:08:50Z</cp:lastPrinted>
  <dcterms:created xsi:type="dcterms:W3CDTF">2005-04-02T20:59:36Z</dcterms:created>
  <dcterms:modified xsi:type="dcterms:W3CDTF">2019-02-20T21:16:30Z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2005-2018 Vertex42 LLC</vt:lpwstr>
  </property>
  <property fmtid="{D5CDD505-2E9C-101B-9397-08002B2CF9AE}" pid="3" name="Version">
    <vt:lpwstr>1.3.2</vt:lpwstr>
  </property>
  <property fmtid="{D5CDD505-2E9C-101B-9397-08002B2CF9AE}" pid="4" name="Source">
    <vt:lpwstr>https://www.vertex42.com/ExcelTemplates/extra-payments.html</vt:lpwstr>
  </property>
</Properties>
</file>